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305" activeTab="0"/>
  </bookViews>
  <sheets>
    <sheet name="rejestr_wyborcow_2023_kw_2_2023" sheetId="1" r:id="rId1"/>
  </sheets>
  <definedNames/>
  <calcPr fullCalcOnLoad="1"/>
</workbook>
</file>

<file path=xl/sharedStrings.xml><?xml version="1.0" encoding="utf-8"?>
<sst xmlns="http://schemas.openxmlformats.org/spreadsheetml/2006/main" count="118" uniqueCount="80">
  <si>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</si>
  <si>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</si>
  <si>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</si>
  <si>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</si>
  <si>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</si>
  <si>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</si>
  <si>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</si>
  <si>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</si>
  <si>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</si>
  <si>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</si>
  <si>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</si>
  <si>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w części B ogółem (RUE)</t>
  </si>
  <si>
    <t>Powiat brodnicki</t>
  </si>
  <si>
    <t>m. Brodnica</t>
  </si>
  <si>
    <t>brodnicki</t>
  </si>
  <si>
    <t>Toruń</t>
  </si>
  <si>
    <t>gm. Bobrowo</t>
  </si>
  <si>
    <t>gm. Brodnica</t>
  </si>
  <si>
    <t>gm. Brzozie</t>
  </si>
  <si>
    <t>gm. Górzno</t>
  </si>
  <si>
    <t>gm. Bartniczka</t>
  </si>
  <si>
    <t>gm. Jabłonowo Pomorskie</t>
  </si>
  <si>
    <t>gm. Osiek</t>
  </si>
  <si>
    <t>gm. Świedziebnia</t>
  </si>
  <si>
    <t>gm. Zbiczno</t>
  </si>
  <si>
    <t>Powiat chełmiński</t>
  </si>
  <si>
    <t>m. Chełmno</t>
  </si>
  <si>
    <t>chełmiński</t>
  </si>
  <si>
    <t>gm. Chełmno</t>
  </si>
  <si>
    <t>gm. Kijewo Królewskie</t>
  </si>
  <si>
    <t>gm. Lisewo</t>
  </si>
  <si>
    <t>gm. Papowo Biskupie</t>
  </si>
  <si>
    <t>gm. Stolno</t>
  </si>
  <si>
    <t>gm. Unisław</t>
  </si>
  <si>
    <t>Powiat golubsko-dobrzyński</t>
  </si>
  <si>
    <t>m. Golub-Dobrzyń</t>
  </si>
  <si>
    <t>golubsko-dobrzyński</t>
  </si>
  <si>
    <t>gm. Ciechocin</t>
  </si>
  <si>
    <t>gm. Golub-Dobrzyń</t>
  </si>
  <si>
    <t>gm. Kowalewo Pomorskie</t>
  </si>
  <si>
    <t>gm. Radomin</t>
  </si>
  <si>
    <t>gm. Zbójno</t>
  </si>
  <si>
    <t>Powiat grudziądzki</t>
  </si>
  <si>
    <t>gm. Grudziądz</t>
  </si>
  <si>
    <t>grudziądzki</t>
  </si>
  <si>
    <t>gm. Gruta</t>
  </si>
  <si>
    <t>gm. Łasin</t>
  </si>
  <si>
    <t>gm. Radzyń Chełmiński</t>
  </si>
  <si>
    <t>gm. Rogóźno</t>
  </si>
  <si>
    <t>gm. Świecie nad Osą</t>
  </si>
  <si>
    <t>Powiat toruński</t>
  </si>
  <si>
    <t>m. Chełmża</t>
  </si>
  <si>
    <t>toruński</t>
  </si>
  <si>
    <t>gm. Chełmża</t>
  </si>
  <si>
    <t>gm. Czernikowo</t>
  </si>
  <si>
    <t>gm. Lubicz</t>
  </si>
  <si>
    <t>gm. Łubianka</t>
  </si>
  <si>
    <t>gm. Łysomice</t>
  </si>
  <si>
    <t>gm. Obrowo</t>
  </si>
  <si>
    <t>gm. Wielka Nieszawka</t>
  </si>
  <si>
    <t>gm. Zławieś Wielka</t>
  </si>
  <si>
    <t>Powiat wąbrzeski</t>
  </si>
  <si>
    <t>m. Wąbrzeźno</t>
  </si>
  <si>
    <t>wąbrzeski</t>
  </si>
  <si>
    <t>gm. Dębowa Łąka</t>
  </si>
  <si>
    <t>gm. Książki</t>
  </si>
  <si>
    <t>gm. Płużnica</t>
  </si>
  <si>
    <t>gm. Ryńsk</t>
  </si>
  <si>
    <t>Miasto na prawach powiatu</t>
  </si>
  <si>
    <t>m. Grudziądz</t>
  </si>
  <si>
    <t>Grudziądz</t>
  </si>
  <si>
    <t>m. Toruń</t>
  </si>
  <si>
    <t>Suma</t>
  </si>
  <si>
    <t>Informacja o liczbie wyborców wpisanych art. 19  § 1 (Z2A)</t>
  </si>
  <si>
    <t>Informacja o liczbie wyborców wpisanych art.. 19 § 2 (Z2B)</t>
  </si>
  <si>
    <t>Informacja o liczbie wyborców wpisanych art.. 19 § 3 (Z2C)</t>
  </si>
  <si>
    <t>Informacja o liczbie wyborców wpisanych w części B  (art. 18 §9)</t>
  </si>
  <si>
    <t>Informacja o liczbie wyborców skreślonych w części A ogółem (§6 ust. 1)</t>
  </si>
  <si>
    <t>Informacja o liczbie wyborców skreślonych w części A (§ 6 ust. 2) (R41b)</t>
  </si>
  <si>
    <t>Delegatura KBW w Toruniu - dane za II kwartał 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</si>
</sst>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1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0.8515625" style="0" customWidth="1"/>
    <col min="2" max="2" width="24.00390625" style="0" customWidth="1"/>
    <col min="3" max="3" width="19.28125" style="0" customWidth="1"/>
    <col min="4" max="4" width="11.57421875" style="0" customWidth="1"/>
    <col min="6" max="6" width="10.140625" style="0" customWidth="1"/>
    <col min="7" max="7" width="14.00390625" style="0" customWidth="1"/>
    <col min="8" max="9" width="14.421875" style="0" customWidth="1"/>
    <col min="10" max="11" width="13.8515625" style="0" customWidth="1"/>
    <col min="12" max="12" width="14.8515625" style="0" customWidth="1"/>
    <col min="13" max="13" width="15.28125" style="0" customWidth="1"/>
    <col min="14" max="14" width="15.421875" style="0" customWidth="1"/>
    <col min="15" max="15" width="14.57421875" style="0" customWidth="1"/>
    <col min="16" max="16" width="17.140625" style="0" customWidth="1"/>
    <col min="17" max="17" width="16.140625" style="0" customWidth="1"/>
    <col min="18" max="18" width="15.7109375" style="0" customWidth="1"/>
  </cols>
  <sheetData>
    <row r="1" ht="15">
      <c r="A1" s="7" t="s">
        <v>79</v>
      </c>
    </row>
    <row r="2" ht="15.75" thickBot="1"/>
    <row r="3" spans="1:20" s="6" customFormat="1" ht="60.75" thickBo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73</v>
      </c>
      <c r="J3" s="2" t="s">
        <v>74</v>
      </c>
      <c r="K3" s="2" t="s">
        <v>75</v>
      </c>
      <c r="L3" s="3" t="s">
        <v>76</v>
      </c>
      <c r="M3" s="4" t="s">
        <v>77</v>
      </c>
      <c r="N3" s="4" t="s">
        <v>8</v>
      </c>
      <c r="O3" s="4" t="s">
        <v>9</v>
      </c>
      <c r="P3" s="4" t="s">
        <v>10</v>
      </c>
      <c r="Q3" s="4" t="s">
        <v>78</v>
      </c>
      <c r="R3" s="4" t="s">
        <v>11</v>
      </c>
      <c r="S3" s="5"/>
      <c r="T3" s="5"/>
    </row>
    <row r="4" spans="1:18" ht="15.75" thickBot="1">
      <c r="A4" s="8" t="s">
        <v>12</v>
      </c>
      <c r="B4" s="13"/>
      <c r="C4" s="13"/>
      <c r="D4" s="13">
        <v>75561</v>
      </c>
      <c r="E4" s="13">
        <v>59734</v>
      </c>
      <c r="F4" s="13">
        <v>59398</v>
      </c>
      <c r="G4" s="13">
        <v>336</v>
      </c>
      <c r="H4" s="13">
        <v>336</v>
      </c>
      <c r="I4" s="13">
        <v>243</v>
      </c>
      <c r="J4" s="13">
        <v>2</v>
      </c>
      <c r="K4" s="13">
        <v>91</v>
      </c>
      <c r="L4" s="13">
        <v>0</v>
      </c>
      <c r="M4" s="13">
        <v>646</v>
      </c>
      <c r="N4" s="13">
        <v>168</v>
      </c>
      <c r="O4" s="13">
        <v>387</v>
      </c>
      <c r="P4" s="13">
        <v>91</v>
      </c>
      <c r="Q4" s="13">
        <v>0</v>
      </c>
      <c r="R4" s="18">
        <v>0</v>
      </c>
    </row>
    <row r="5" spans="1:18" ht="15">
      <c r="A5" s="9" t="str">
        <f>"040201"</f>
        <v>040201</v>
      </c>
      <c r="B5" s="14" t="s">
        <v>13</v>
      </c>
      <c r="C5" s="14" t="s">
        <v>14</v>
      </c>
      <c r="D5" s="14">
        <v>25665</v>
      </c>
      <c r="E5" s="14">
        <v>20821</v>
      </c>
      <c r="F5" s="14">
        <v>20704</v>
      </c>
      <c r="G5" s="14">
        <v>117</v>
      </c>
      <c r="H5" s="14">
        <v>117</v>
      </c>
      <c r="I5" s="14">
        <v>57</v>
      </c>
      <c r="J5" s="14">
        <v>1</v>
      </c>
      <c r="K5" s="14">
        <v>59</v>
      </c>
      <c r="L5" s="14">
        <v>0</v>
      </c>
      <c r="M5" s="14">
        <v>284</v>
      </c>
      <c r="N5" s="14">
        <v>52</v>
      </c>
      <c r="O5" s="14">
        <v>173</v>
      </c>
      <c r="P5" s="14">
        <v>59</v>
      </c>
      <c r="Q5" s="14">
        <v>0</v>
      </c>
      <c r="R5" s="19">
        <v>0</v>
      </c>
    </row>
    <row r="6" spans="1:18" ht="15">
      <c r="A6" s="10" t="str">
        <f>"040202"</f>
        <v>040202</v>
      </c>
      <c r="B6" s="15" t="s">
        <v>16</v>
      </c>
      <c r="C6" s="15" t="s">
        <v>14</v>
      </c>
      <c r="D6" s="15">
        <v>6180</v>
      </c>
      <c r="E6" s="15">
        <v>4864</v>
      </c>
      <c r="F6" s="15">
        <v>4840</v>
      </c>
      <c r="G6" s="15">
        <v>24</v>
      </c>
      <c r="H6" s="15">
        <v>24</v>
      </c>
      <c r="I6" s="15">
        <v>24</v>
      </c>
      <c r="J6" s="15">
        <v>0</v>
      </c>
      <c r="K6" s="15">
        <v>0</v>
      </c>
      <c r="L6" s="15">
        <v>0</v>
      </c>
      <c r="M6" s="15">
        <v>30</v>
      </c>
      <c r="N6" s="15">
        <v>11</v>
      </c>
      <c r="O6" s="15">
        <v>19</v>
      </c>
      <c r="P6" s="15">
        <v>0</v>
      </c>
      <c r="Q6" s="15">
        <v>0</v>
      </c>
      <c r="R6" s="20">
        <v>0</v>
      </c>
    </row>
    <row r="7" spans="1:18" ht="15">
      <c r="A7" s="10" t="str">
        <f>"040203"</f>
        <v>040203</v>
      </c>
      <c r="B7" s="15" t="s">
        <v>17</v>
      </c>
      <c r="C7" s="15" t="s">
        <v>14</v>
      </c>
      <c r="D7" s="15">
        <v>8968</v>
      </c>
      <c r="E7" s="15">
        <v>6791</v>
      </c>
      <c r="F7" s="15">
        <v>6782</v>
      </c>
      <c r="G7" s="15">
        <v>9</v>
      </c>
      <c r="H7" s="15">
        <v>9</v>
      </c>
      <c r="I7" s="15">
        <v>9</v>
      </c>
      <c r="J7" s="15">
        <v>0</v>
      </c>
      <c r="K7" s="15">
        <v>0</v>
      </c>
      <c r="L7" s="15">
        <v>0</v>
      </c>
      <c r="M7" s="15">
        <v>47</v>
      </c>
      <c r="N7" s="15">
        <v>21</v>
      </c>
      <c r="O7" s="15">
        <v>26</v>
      </c>
      <c r="P7" s="15">
        <v>0</v>
      </c>
      <c r="Q7" s="15">
        <v>0</v>
      </c>
      <c r="R7" s="20">
        <v>0</v>
      </c>
    </row>
    <row r="8" spans="1:18" ht="15">
      <c r="A8" s="10" t="str">
        <f>"040204"</f>
        <v>040204</v>
      </c>
      <c r="B8" s="15" t="s">
        <v>18</v>
      </c>
      <c r="C8" s="15" t="s">
        <v>14</v>
      </c>
      <c r="D8" s="15">
        <v>3799</v>
      </c>
      <c r="E8" s="15">
        <v>2934</v>
      </c>
      <c r="F8" s="15">
        <v>2920</v>
      </c>
      <c r="G8" s="15">
        <v>14</v>
      </c>
      <c r="H8" s="15">
        <v>14</v>
      </c>
      <c r="I8" s="15">
        <v>13</v>
      </c>
      <c r="J8" s="15">
        <v>0</v>
      </c>
      <c r="K8" s="15">
        <v>1</v>
      </c>
      <c r="L8" s="15">
        <v>0</v>
      </c>
      <c r="M8" s="15">
        <v>15</v>
      </c>
      <c r="N8" s="15">
        <v>5</v>
      </c>
      <c r="O8" s="15">
        <v>9</v>
      </c>
      <c r="P8" s="15">
        <v>1</v>
      </c>
      <c r="Q8" s="15">
        <v>0</v>
      </c>
      <c r="R8" s="20">
        <v>0</v>
      </c>
    </row>
    <row r="9" spans="1:18" ht="15">
      <c r="A9" s="10" t="str">
        <f>"040205"</f>
        <v>040205</v>
      </c>
      <c r="B9" s="15" t="s">
        <v>19</v>
      </c>
      <c r="C9" s="15" t="s">
        <v>14</v>
      </c>
      <c r="D9" s="15">
        <v>3825</v>
      </c>
      <c r="E9" s="15">
        <v>3014</v>
      </c>
      <c r="F9" s="15">
        <v>2965</v>
      </c>
      <c r="G9" s="15">
        <v>49</v>
      </c>
      <c r="H9" s="15">
        <v>49</v>
      </c>
      <c r="I9" s="15">
        <v>36</v>
      </c>
      <c r="J9" s="15">
        <v>1</v>
      </c>
      <c r="K9" s="15">
        <v>12</v>
      </c>
      <c r="L9" s="15">
        <v>0</v>
      </c>
      <c r="M9" s="15">
        <v>36</v>
      </c>
      <c r="N9" s="15">
        <v>6</v>
      </c>
      <c r="O9" s="15">
        <v>18</v>
      </c>
      <c r="P9" s="15">
        <v>12</v>
      </c>
      <c r="Q9" s="15">
        <v>0</v>
      </c>
      <c r="R9" s="20">
        <v>0</v>
      </c>
    </row>
    <row r="10" spans="1:18" ht="15">
      <c r="A10" s="10" t="str">
        <f>"040206"</f>
        <v>040206</v>
      </c>
      <c r="B10" s="15" t="s">
        <v>20</v>
      </c>
      <c r="C10" s="15" t="s">
        <v>14</v>
      </c>
      <c r="D10" s="15">
        <v>4635</v>
      </c>
      <c r="E10" s="15">
        <v>3568</v>
      </c>
      <c r="F10" s="15">
        <v>3561</v>
      </c>
      <c r="G10" s="15">
        <v>7</v>
      </c>
      <c r="H10" s="15">
        <v>7</v>
      </c>
      <c r="I10" s="15">
        <v>6</v>
      </c>
      <c r="J10" s="15">
        <v>0</v>
      </c>
      <c r="K10" s="15">
        <v>1</v>
      </c>
      <c r="L10" s="15">
        <v>0</v>
      </c>
      <c r="M10" s="15">
        <v>40</v>
      </c>
      <c r="N10" s="15">
        <v>12</v>
      </c>
      <c r="O10" s="15">
        <v>27</v>
      </c>
      <c r="P10" s="15">
        <v>1</v>
      </c>
      <c r="Q10" s="15">
        <v>0</v>
      </c>
      <c r="R10" s="20">
        <v>0</v>
      </c>
    </row>
    <row r="11" spans="1:18" ht="15">
      <c r="A11" s="10" t="str">
        <f>"040207"</f>
        <v>040207</v>
      </c>
      <c r="B11" s="15" t="s">
        <v>21</v>
      </c>
      <c r="C11" s="15" t="s">
        <v>14</v>
      </c>
      <c r="D11" s="15">
        <v>8571</v>
      </c>
      <c r="E11" s="15">
        <v>6850</v>
      </c>
      <c r="F11" s="15">
        <v>6821</v>
      </c>
      <c r="G11" s="15">
        <v>29</v>
      </c>
      <c r="H11" s="15">
        <v>29</v>
      </c>
      <c r="I11" s="15">
        <v>20</v>
      </c>
      <c r="J11" s="15">
        <v>0</v>
      </c>
      <c r="K11" s="15">
        <v>9</v>
      </c>
      <c r="L11" s="15">
        <v>0</v>
      </c>
      <c r="M11" s="15">
        <v>104</v>
      </c>
      <c r="N11" s="15">
        <v>25</v>
      </c>
      <c r="O11" s="15">
        <v>70</v>
      </c>
      <c r="P11" s="15">
        <v>9</v>
      </c>
      <c r="Q11" s="15">
        <v>0</v>
      </c>
      <c r="R11" s="20">
        <v>0</v>
      </c>
    </row>
    <row r="12" spans="1:18" ht="15">
      <c r="A12" s="10" t="str">
        <f>"040208"</f>
        <v>040208</v>
      </c>
      <c r="B12" s="15" t="s">
        <v>22</v>
      </c>
      <c r="C12" s="15" t="s">
        <v>14</v>
      </c>
      <c r="D12" s="15">
        <v>3903</v>
      </c>
      <c r="E12" s="15">
        <v>3058</v>
      </c>
      <c r="F12" s="15">
        <v>3044</v>
      </c>
      <c r="G12" s="15">
        <v>14</v>
      </c>
      <c r="H12" s="15">
        <v>14</v>
      </c>
      <c r="I12" s="15">
        <v>13</v>
      </c>
      <c r="J12" s="15">
        <v>0</v>
      </c>
      <c r="K12" s="15">
        <v>1</v>
      </c>
      <c r="L12" s="15">
        <v>0</v>
      </c>
      <c r="M12" s="15">
        <v>19</v>
      </c>
      <c r="N12" s="15">
        <v>10</v>
      </c>
      <c r="O12" s="15">
        <v>8</v>
      </c>
      <c r="P12" s="15">
        <v>1</v>
      </c>
      <c r="Q12" s="15">
        <v>0</v>
      </c>
      <c r="R12" s="20">
        <v>0</v>
      </c>
    </row>
    <row r="13" spans="1:18" ht="15">
      <c r="A13" s="10" t="str">
        <f>"040209"</f>
        <v>040209</v>
      </c>
      <c r="B13" s="15" t="s">
        <v>23</v>
      </c>
      <c r="C13" s="15" t="s">
        <v>14</v>
      </c>
      <c r="D13" s="15">
        <v>5078</v>
      </c>
      <c r="E13" s="15">
        <v>3983</v>
      </c>
      <c r="F13" s="15">
        <v>3960</v>
      </c>
      <c r="G13" s="15">
        <v>23</v>
      </c>
      <c r="H13" s="15">
        <v>23</v>
      </c>
      <c r="I13" s="15">
        <v>19</v>
      </c>
      <c r="J13" s="15">
        <v>0</v>
      </c>
      <c r="K13" s="15">
        <v>4</v>
      </c>
      <c r="L13" s="15">
        <v>0</v>
      </c>
      <c r="M13" s="15">
        <v>35</v>
      </c>
      <c r="N13" s="15">
        <v>18</v>
      </c>
      <c r="O13" s="15">
        <v>13</v>
      </c>
      <c r="P13" s="15">
        <v>4</v>
      </c>
      <c r="Q13" s="15">
        <v>0</v>
      </c>
      <c r="R13" s="20">
        <v>0</v>
      </c>
    </row>
    <row r="14" spans="1:18" ht="15.75" thickBot="1">
      <c r="A14" s="11" t="str">
        <f>"040210"</f>
        <v>040210</v>
      </c>
      <c r="B14" s="16" t="s">
        <v>24</v>
      </c>
      <c r="C14" s="16" t="s">
        <v>14</v>
      </c>
      <c r="D14" s="16">
        <v>4937</v>
      </c>
      <c r="E14" s="16">
        <v>3851</v>
      </c>
      <c r="F14" s="16">
        <v>3801</v>
      </c>
      <c r="G14" s="16">
        <v>50</v>
      </c>
      <c r="H14" s="16">
        <v>50</v>
      </c>
      <c r="I14" s="16">
        <v>46</v>
      </c>
      <c r="J14" s="16">
        <v>0</v>
      </c>
      <c r="K14" s="16">
        <v>4</v>
      </c>
      <c r="L14" s="16">
        <v>0</v>
      </c>
      <c r="M14" s="16">
        <v>36</v>
      </c>
      <c r="N14" s="16">
        <v>8</v>
      </c>
      <c r="O14" s="16">
        <v>24</v>
      </c>
      <c r="P14" s="16">
        <v>4</v>
      </c>
      <c r="Q14" s="16">
        <v>0</v>
      </c>
      <c r="R14" s="21">
        <v>0</v>
      </c>
    </row>
    <row r="15" spans="1:18" ht="15.75" thickBot="1">
      <c r="A15" s="8" t="s">
        <v>25</v>
      </c>
      <c r="B15" s="13"/>
      <c r="C15" s="13"/>
      <c r="D15" s="13">
        <v>47470</v>
      </c>
      <c r="E15" s="13">
        <v>38250</v>
      </c>
      <c r="F15" s="13">
        <v>37919</v>
      </c>
      <c r="G15" s="13">
        <v>331</v>
      </c>
      <c r="H15" s="13">
        <v>330</v>
      </c>
      <c r="I15" s="13">
        <v>206</v>
      </c>
      <c r="J15" s="13">
        <v>2</v>
      </c>
      <c r="K15" s="13">
        <v>122</v>
      </c>
      <c r="L15" s="13">
        <v>1</v>
      </c>
      <c r="M15" s="13">
        <v>626</v>
      </c>
      <c r="N15" s="13">
        <v>274</v>
      </c>
      <c r="O15" s="13">
        <v>230</v>
      </c>
      <c r="P15" s="13">
        <v>122</v>
      </c>
      <c r="Q15" s="13">
        <v>0</v>
      </c>
      <c r="R15" s="18">
        <v>0</v>
      </c>
    </row>
    <row r="16" spans="1:18" ht="15">
      <c r="A16" s="9" t="str">
        <f>"040401"</f>
        <v>040401</v>
      </c>
      <c r="B16" s="14" t="s">
        <v>26</v>
      </c>
      <c r="C16" s="14" t="s">
        <v>27</v>
      </c>
      <c r="D16" s="14">
        <v>16375</v>
      </c>
      <c r="E16" s="14">
        <v>13712</v>
      </c>
      <c r="F16" s="14">
        <v>13517</v>
      </c>
      <c r="G16" s="14">
        <v>195</v>
      </c>
      <c r="H16" s="14">
        <v>194</v>
      </c>
      <c r="I16" s="14">
        <v>98</v>
      </c>
      <c r="J16" s="14">
        <v>0</v>
      </c>
      <c r="K16" s="14">
        <v>96</v>
      </c>
      <c r="L16" s="14">
        <v>1</v>
      </c>
      <c r="M16" s="14">
        <v>341</v>
      </c>
      <c r="N16" s="14">
        <v>143</v>
      </c>
      <c r="O16" s="14">
        <v>102</v>
      </c>
      <c r="P16" s="14">
        <v>96</v>
      </c>
      <c r="Q16" s="14">
        <v>0</v>
      </c>
      <c r="R16" s="19">
        <v>0</v>
      </c>
    </row>
    <row r="17" spans="1:18" ht="15">
      <c r="A17" s="10" t="str">
        <f>"040402"</f>
        <v>040402</v>
      </c>
      <c r="B17" s="15" t="s">
        <v>28</v>
      </c>
      <c r="C17" s="15" t="s">
        <v>27</v>
      </c>
      <c r="D17" s="15">
        <v>6054</v>
      </c>
      <c r="E17" s="15">
        <v>4683</v>
      </c>
      <c r="F17" s="15">
        <v>4670</v>
      </c>
      <c r="G17" s="15">
        <v>13</v>
      </c>
      <c r="H17" s="15">
        <v>13</v>
      </c>
      <c r="I17" s="15">
        <v>12</v>
      </c>
      <c r="J17" s="15">
        <v>1</v>
      </c>
      <c r="K17" s="15">
        <v>0</v>
      </c>
      <c r="L17" s="15">
        <v>0</v>
      </c>
      <c r="M17" s="15">
        <v>26</v>
      </c>
      <c r="N17" s="15">
        <v>11</v>
      </c>
      <c r="O17" s="15">
        <v>15</v>
      </c>
      <c r="P17" s="15">
        <v>0</v>
      </c>
      <c r="Q17" s="15">
        <v>0</v>
      </c>
      <c r="R17" s="20">
        <v>0</v>
      </c>
    </row>
    <row r="18" spans="1:18" ht="15">
      <c r="A18" s="10" t="str">
        <f>"040403"</f>
        <v>040403</v>
      </c>
      <c r="B18" s="15" t="s">
        <v>29</v>
      </c>
      <c r="C18" s="15" t="s">
        <v>27</v>
      </c>
      <c r="D18" s="15">
        <v>4411</v>
      </c>
      <c r="E18" s="15">
        <v>3486</v>
      </c>
      <c r="F18" s="15">
        <v>3474</v>
      </c>
      <c r="G18" s="15">
        <v>12</v>
      </c>
      <c r="H18" s="15">
        <v>12</v>
      </c>
      <c r="I18" s="15">
        <v>8</v>
      </c>
      <c r="J18" s="15">
        <v>0</v>
      </c>
      <c r="K18" s="15">
        <v>4</v>
      </c>
      <c r="L18" s="15">
        <v>0</v>
      </c>
      <c r="M18" s="15">
        <v>36</v>
      </c>
      <c r="N18" s="15">
        <v>9</v>
      </c>
      <c r="O18" s="15">
        <v>23</v>
      </c>
      <c r="P18" s="15">
        <v>4</v>
      </c>
      <c r="Q18" s="15">
        <v>0</v>
      </c>
      <c r="R18" s="20">
        <v>0</v>
      </c>
    </row>
    <row r="19" spans="1:18" ht="15">
      <c r="A19" s="10" t="str">
        <f>"040404"</f>
        <v>040404</v>
      </c>
      <c r="B19" s="15" t="s">
        <v>30</v>
      </c>
      <c r="C19" s="15" t="s">
        <v>27</v>
      </c>
      <c r="D19" s="15">
        <v>4831</v>
      </c>
      <c r="E19" s="15">
        <v>3844</v>
      </c>
      <c r="F19" s="15">
        <v>3802</v>
      </c>
      <c r="G19" s="15">
        <v>42</v>
      </c>
      <c r="H19" s="15">
        <v>42</v>
      </c>
      <c r="I19" s="15">
        <v>31</v>
      </c>
      <c r="J19" s="15">
        <v>0</v>
      </c>
      <c r="K19" s="15">
        <v>11</v>
      </c>
      <c r="L19" s="15">
        <v>0</v>
      </c>
      <c r="M19" s="15">
        <v>117</v>
      </c>
      <c r="N19" s="15">
        <v>76</v>
      </c>
      <c r="O19" s="15">
        <v>30</v>
      </c>
      <c r="P19" s="15">
        <v>11</v>
      </c>
      <c r="Q19" s="15">
        <v>0</v>
      </c>
      <c r="R19" s="20">
        <v>0</v>
      </c>
    </row>
    <row r="20" spans="1:18" ht="15">
      <c r="A20" s="10" t="str">
        <f>"040405"</f>
        <v>040405</v>
      </c>
      <c r="B20" s="15" t="s">
        <v>31</v>
      </c>
      <c r="C20" s="15" t="s">
        <v>27</v>
      </c>
      <c r="D20" s="15">
        <v>4122</v>
      </c>
      <c r="E20" s="15">
        <v>3254</v>
      </c>
      <c r="F20" s="15">
        <v>3238</v>
      </c>
      <c r="G20" s="15">
        <v>16</v>
      </c>
      <c r="H20" s="15">
        <v>16</v>
      </c>
      <c r="I20" s="15">
        <v>14</v>
      </c>
      <c r="J20" s="15">
        <v>0</v>
      </c>
      <c r="K20" s="15">
        <v>2</v>
      </c>
      <c r="L20" s="15">
        <v>0</v>
      </c>
      <c r="M20" s="15">
        <v>32</v>
      </c>
      <c r="N20" s="15">
        <v>10</v>
      </c>
      <c r="O20" s="15">
        <v>20</v>
      </c>
      <c r="P20" s="15">
        <v>2</v>
      </c>
      <c r="Q20" s="15">
        <v>0</v>
      </c>
      <c r="R20" s="20">
        <v>0</v>
      </c>
    </row>
    <row r="21" spans="1:18" ht="15">
      <c r="A21" s="10" t="str">
        <f>"040406"</f>
        <v>040406</v>
      </c>
      <c r="B21" s="15" t="s">
        <v>32</v>
      </c>
      <c r="C21" s="15" t="s">
        <v>27</v>
      </c>
      <c r="D21" s="15">
        <v>5176</v>
      </c>
      <c r="E21" s="15">
        <v>4080</v>
      </c>
      <c r="F21" s="15">
        <v>4054</v>
      </c>
      <c r="G21" s="15">
        <v>26</v>
      </c>
      <c r="H21" s="15">
        <v>26</v>
      </c>
      <c r="I21" s="15">
        <v>25</v>
      </c>
      <c r="J21" s="15">
        <v>1</v>
      </c>
      <c r="K21" s="15">
        <v>0</v>
      </c>
      <c r="L21" s="15">
        <v>0</v>
      </c>
      <c r="M21" s="15">
        <v>35</v>
      </c>
      <c r="N21" s="15">
        <v>15</v>
      </c>
      <c r="O21" s="15">
        <v>20</v>
      </c>
      <c r="P21" s="15">
        <v>0</v>
      </c>
      <c r="Q21" s="15">
        <v>0</v>
      </c>
      <c r="R21" s="20">
        <v>0</v>
      </c>
    </row>
    <row r="22" spans="1:18" ht="15.75" thickBot="1">
      <c r="A22" s="11" t="str">
        <f>"040407"</f>
        <v>040407</v>
      </c>
      <c r="B22" s="16" t="s">
        <v>33</v>
      </c>
      <c r="C22" s="16" t="s">
        <v>27</v>
      </c>
      <c r="D22" s="16">
        <v>6501</v>
      </c>
      <c r="E22" s="16">
        <v>5191</v>
      </c>
      <c r="F22" s="16">
        <v>5164</v>
      </c>
      <c r="G22" s="16">
        <v>27</v>
      </c>
      <c r="H22" s="16">
        <v>27</v>
      </c>
      <c r="I22" s="16">
        <v>18</v>
      </c>
      <c r="J22" s="16">
        <v>0</v>
      </c>
      <c r="K22" s="16">
        <v>9</v>
      </c>
      <c r="L22" s="16">
        <v>0</v>
      </c>
      <c r="M22" s="16">
        <v>39</v>
      </c>
      <c r="N22" s="16">
        <v>10</v>
      </c>
      <c r="O22" s="16">
        <v>20</v>
      </c>
      <c r="P22" s="16">
        <v>9</v>
      </c>
      <c r="Q22" s="16">
        <v>0</v>
      </c>
      <c r="R22" s="21">
        <v>0</v>
      </c>
    </row>
    <row r="23" spans="1:18" ht="15.75" thickBot="1">
      <c r="A23" s="8" t="s">
        <v>34</v>
      </c>
      <c r="B23" s="13"/>
      <c r="C23" s="13"/>
      <c r="D23" s="13">
        <v>43336</v>
      </c>
      <c r="E23" s="13">
        <v>34746</v>
      </c>
      <c r="F23" s="13">
        <v>34465</v>
      </c>
      <c r="G23" s="13">
        <v>281</v>
      </c>
      <c r="H23" s="13">
        <v>281</v>
      </c>
      <c r="I23" s="13">
        <v>221</v>
      </c>
      <c r="J23" s="13">
        <v>1</v>
      </c>
      <c r="K23" s="13">
        <v>59</v>
      </c>
      <c r="L23" s="13">
        <v>0</v>
      </c>
      <c r="M23" s="13">
        <v>406</v>
      </c>
      <c r="N23" s="13">
        <v>130</v>
      </c>
      <c r="O23" s="13">
        <v>217</v>
      </c>
      <c r="P23" s="13">
        <v>59</v>
      </c>
      <c r="Q23" s="13">
        <v>0</v>
      </c>
      <c r="R23" s="18">
        <v>0</v>
      </c>
    </row>
    <row r="24" spans="1:18" ht="15">
      <c r="A24" s="9" t="str">
        <f>"040501"</f>
        <v>040501</v>
      </c>
      <c r="B24" s="14" t="s">
        <v>35</v>
      </c>
      <c r="C24" s="14" t="s">
        <v>36</v>
      </c>
      <c r="D24" s="14">
        <v>11038</v>
      </c>
      <c r="E24" s="14">
        <v>9080</v>
      </c>
      <c r="F24" s="14">
        <v>8988</v>
      </c>
      <c r="G24" s="14">
        <v>92</v>
      </c>
      <c r="H24" s="14">
        <v>92</v>
      </c>
      <c r="I24" s="14">
        <v>55</v>
      </c>
      <c r="J24" s="14">
        <v>1</v>
      </c>
      <c r="K24" s="14">
        <v>36</v>
      </c>
      <c r="L24" s="14">
        <v>0</v>
      </c>
      <c r="M24" s="14">
        <v>153</v>
      </c>
      <c r="N24" s="14">
        <v>41</v>
      </c>
      <c r="O24" s="14">
        <v>76</v>
      </c>
      <c r="P24" s="14">
        <v>36</v>
      </c>
      <c r="Q24" s="14">
        <v>0</v>
      </c>
      <c r="R24" s="19">
        <v>0</v>
      </c>
    </row>
    <row r="25" spans="1:18" ht="15">
      <c r="A25" s="10" t="str">
        <f>"040502"</f>
        <v>040502</v>
      </c>
      <c r="B25" s="15" t="s">
        <v>37</v>
      </c>
      <c r="C25" s="15" t="s">
        <v>36</v>
      </c>
      <c r="D25" s="15">
        <v>3937</v>
      </c>
      <c r="E25" s="15">
        <v>3153</v>
      </c>
      <c r="F25" s="15">
        <v>3136</v>
      </c>
      <c r="G25" s="15">
        <v>17</v>
      </c>
      <c r="H25" s="15">
        <v>17</v>
      </c>
      <c r="I25" s="15">
        <v>17</v>
      </c>
      <c r="J25" s="15">
        <v>0</v>
      </c>
      <c r="K25" s="15">
        <v>0</v>
      </c>
      <c r="L25" s="15">
        <v>0</v>
      </c>
      <c r="M25" s="15">
        <v>36</v>
      </c>
      <c r="N25" s="15">
        <v>18</v>
      </c>
      <c r="O25" s="15">
        <v>18</v>
      </c>
      <c r="P25" s="15">
        <v>0</v>
      </c>
      <c r="Q25" s="15">
        <v>0</v>
      </c>
      <c r="R25" s="20">
        <v>0</v>
      </c>
    </row>
    <row r="26" spans="1:18" ht="15">
      <c r="A26" s="10" t="str">
        <f>"040503"</f>
        <v>040503</v>
      </c>
      <c r="B26" s="15" t="s">
        <v>38</v>
      </c>
      <c r="C26" s="15" t="s">
        <v>36</v>
      </c>
      <c r="D26" s="15">
        <v>9051</v>
      </c>
      <c r="E26" s="15">
        <v>7087</v>
      </c>
      <c r="F26" s="15">
        <v>7030</v>
      </c>
      <c r="G26" s="15">
        <v>57</v>
      </c>
      <c r="H26" s="15">
        <v>57</v>
      </c>
      <c r="I26" s="15">
        <v>57</v>
      </c>
      <c r="J26" s="15">
        <v>0</v>
      </c>
      <c r="K26" s="15">
        <v>0</v>
      </c>
      <c r="L26" s="15">
        <v>0</v>
      </c>
      <c r="M26" s="15">
        <v>73</v>
      </c>
      <c r="N26" s="15">
        <v>23</v>
      </c>
      <c r="O26" s="15">
        <v>50</v>
      </c>
      <c r="P26" s="15">
        <v>0</v>
      </c>
      <c r="Q26" s="15">
        <v>0</v>
      </c>
      <c r="R26" s="20">
        <v>0</v>
      </c>
    </row>
    <row r="27" spans="1:18" ht="15">
      <c r="A27" s="10" t="str">
        <f>"040504"</f>
        <v>040504</v>
      </c>
      <c r="B27" s="15" t="s">
        <v>39</v>
      </c>
      <c r="C27" s="15" t="s">
        <v>36</v>
      </c>
      <c r="D27" s="15">
        <v>11024</v>
      </c>
      <c r="E27" s="15">
        <v>8814</v>
      </c>
      <c r="F27" s="15">
        <v>8762</v>
      </c>
      <c r="G27" s="15">
        <v>52</v>
      </c>
      <c r="H27" s="15">
        <v>52</v>
      </c>
      <c r="I27" s="15">
        <v>36</v>
      </c>
      <c r="J27" s="15">
        <v>0</v>
      </c>
      <c r="K27" s="15">
        <v>16</v>
      </c>
      <c r="L27" s="15">
        <v>0</v>
      </c>
      <c r="M27" s="15">
        <v>76</v>
      </c>
      <c r="N27" s="15">
        <v>31</v>
      </c>
      <c r="O27" s="15">
        <v>29</v>
      </c>
      <c r="P27" s="15">
        <v>16</v>
      </c>
      <c r="Q27" s="15">
        <v>0</v>
      </c>
      <c r="R27" s="20">
        <v>0</v>
      </c>
    </row>
    <row r="28" spans="1:18" ht="15">
      <c r="A28" s="10" t="str">
        <f>"040505"</f>
        <v>040505</v>
      </c>
      <c r="B28" s="15" t="s">
        <v>40</v>
      </c>
      <c r="C28" s="15" t="s">
        <v>36</v>
      </c>
      <c r="D28" s="15">
        <v>3985</v>
      </c>
      <c r="E28" s="15">
        <v>3182</v>
      </c>
      <c r="F28" s="15">
        <v>3147</v>
      </c>
      <c r="G28" s="15">
        <v>35</v>
      </c>
      <c r="H28" s="15">
        <v>35</v>
      </c>
      <c r="I28" s="15">
        <v>30</v>
      </c>
      <c r="J28" s="15">
        <v>0</v>
      </c>
      <c r="K28" s="15">
        <v>5</v>
      </c>
      <c r="L28" s="15">
        <v>0</v>
      </c>
      <c r="M28" s="15">
        <v>33</v>
      </c>
      <c r="N28" s="15">
        <v>7</v>
      </c>
      <c r="O28" s="15">
        <v>21</v>
      </c>
      <c r="P28" s="15">
        <v>5</v>
      </c>
      <c r="Q28" s="15">
        <v>0</v>
      </c>
      <c r="R28" s="20">
        <v>0</v>
      </c>
    </row>
    <row r="29" spans="1:18" ht="15.75" thickBot="1">
      <c r="A29" s="11" t="str">
        <f>"040506"</f>
        <v>040506</v>
      </c>
      <c r="B29" s="16" t="s">
        <v>41</v>
      </c>
      <c r="C29" s="16" t="s">
        <v>36</v>
      </c>
      <c r="D29" s="16">
        <v>4301</v>
      </c>
      <c r="E29" s="16">
        <v>3430</v>
      </c>
      <c r="F29" s="16">
        <v>3402</v>
      </c>
      <c r="G29" s="16">
        <v>28</v>
      </c>
      <c r="H29" s="16">
        <v>28</v>
      </c>
      <c r="I29" s="16">
        <v>26</v>
      </c>
      <c r="J29" s="16">
        <v>0</v>
      </c>
      <c r="K29" s="16">
        <v>2</v>
      </c>
      <c r="L29" s="16">
        <v>0</v>
      </c>
      <c r="M29" s="16">
        <v>35</v>
      </c>
      <c r="N29" s="16">
        <v>10</v>
      </c>
      <c r="O29" s="16">
        <v>23</v>
      </c>
      <c r="P29" s="16">
        <v>2</v>
      </c>
      <c r="Q29" s="16">
        <v>0</v>
      </c>
      <c r="R29" s="21">
        <v>0</v>
      </c>
    </row>
    <row r="30" spans="1:18" ht="15.75" thickBot="1">
      <c r="A30" s="8" t="s">
        <v>42</v>
      </c>
      <c r="B30" s="13"/>
      <c r="C30" s="13"/>
      <c r="D30" s="13">
        <v>39091</v>
      </c>
      <c r="E30" s="13">
        <v>30711</v>
      </c>
      <c r="F30" s="13">
        <v>30532</v>
      </c>
      <c r="G30" s="13">
        <v>179</v>
      </c>
      <c r="H30" s="13">
        <v>178</v>
      </c>
      <c r="I30" s="13">
        <v>136</v>
      </c>
      <c r="J30" s="13">
        <v>1</v>
      </c>
      <c r="K30" s="13">
        <v>41</v>
      </c>
      <c r="L30" s="13">
        <v>1</v>
      </c>
      <c r="M30" s="13">
        <v>292</v>
      </c>
      <c r="N30" s="13">
        <v>90</v>
      </c>
      <c r="O30" s="13">
        <v>161</v>
      </c>
      <c r="P30" s="13">
        <v>41</v>
      </c>
      <c r="Q30" s="13">
        <v>0</v>
      </c>
      <c r="R30" s="18">
        <v>0</v>
      </c>
    </row>
    <row r="31" spans="1:18" ht="15">
      <c r="A31" s="9" t="str">
        <f>"040601"</f>
        <v>040601</v>
      </c>
      <c r="B31" s="14" t="s">
        <v>43</v>
      </c>
      <c r="C31" s="14" t="s">
        <v>44</v>
      </c>
      <c r="D31" s="14">
        <v>12978</v>
      </c>
      <c r="E31" s="14">
        <v>10065</v>
      </c>
      <c r="F31" s="14">
        <v>10009</v>
      </c>
      <c r="G31" s="14">
        <v>56</v>
      </c>
      <c r="H31" s="14">
        <v>56</v>
      </c>
      <c r="I31" s="14">
        <v>49</v>
      </c>
      <c r="J31" s="14">
        <v>1</v>
      </c>
      <c r="K31" s="14">
        <v>6</v>
      </c>
      <c r="L31" s="14">
        <v>0</v>
      </c>
      <c r="M31" s="14">
        <v>94</v>
      </c>
      <c r="N31" s="14">
        <v>32</v>
      </c>
      <c r="O31" s="14">
        <v>56</v>
      </c>
      <c r="P31" s="14">
        <v>6</v>
      </c>
      <c r="Q31" s="14">
        <v>0</v>
      </c>
      <c r="R31" s="19">
        <v>0</v>
      </c>
    </row>
    <row r="32" spans="1:18" ht="15">
      <c r="A32" s="10" t="str">
        <f>"040602"</f>
        <v>040602</v>
      </c>
      <c r="B32" s="15" t="s">
        <v>45</v>
      </c>
      <c r="C32" s="15" t="s">
        <v>44</v>
      </c>
      <c r="D32" s="15">
        <v>6258</v>
      </c>
      <c r="E32" s="15">
        <v>4953</v>
      </c>
      <c r="F32" s="15">
        <v>4921</v>
      </c>
      <c r="G32" s="15">
        <v>32</v>
      </c>
      <c r="H32" s="15">
        <v>31</v>
      </c>
      <c r="I32" s="15">
        <v>29</v>
      </c>
      <c r="J32" s="15">
        <v>0</v>
      </c>
      <c r="K32" s="15">
        <v>2</v>
      </c>
      <c r="L32" s="15">
        <v>1</v>
      </c>
      <c r="M32" s="15">
        <v>36</v>
      </c>
      <c r="N32" s="15">
        <v>9</v>
      </c>
      <c r="O32" s="15">
        <v>25</v>
      </c>
      <c r="P32" s="15">
        <v>2</v>
      </c>
      <c r="Q32" s="15">
        <v>0</v>
      </c>
      <c r="R32" s="20">
        <v>0</v>
      </c>
    </row>
    <row r="33" spans="1:18" ht="15">
      <c r="A33" s="10" t="str">
        <f>"040603"</f>
        <v>040603</v>
      </c>
      <c r="B33" s="15" t="s">
        <v>46</v>
      </c>
      <c r="C33" s="15" t="s">
        <v>44</v>
      </c>
      <c r="D33" s="15">
        <v>7311</v>
      </c>
      <c r="E33" s="15">
        <v>5804</v>
      </c>
      <c r="F33" s="15">
        <v>5758</v>
      </c>
      <c r="G33" s="15">
        <v>46</v>
      </c>
      <c r="H33" s="15">
        <v>46</v>
      </c>
      <c r="I33" s="15">
        <v>24</v>
      </c>
      <c r="J33" s="15">
        <v>0</v>
      </c>
      <c r="K33" s="15">
        <v>22</v>
      </c>
      <c r="L33" s="15">
        <v>0</v>
      </c>
      <c r="M33" s="15">
        <v>66</v>
      </c>
      <c r="N33" s="15">
        <v>14</v>
      </c>
      <c r="O33" s="15">
        <v>30</v>
      </c>
      <c r="P33" s="15">
        <v>22</v>
      </c>
      <c r="Q33" s="15">
        <v>0</v>
      </c>
      <c r="R33" s="20">
        <v>0</v>
      </c>
    </row>
    <row r="34" spans="1:18" ht="15">
      <c r="A34" s="10" t="str">
        <f>"040604"</f>
        <v>040604</v>
      </c>
      <c r="B34" s="15" t="s">
        <v>47</v>
      </c>
      <c r="C34" s="15" t="s">
        <v>44</v>
      </c>
      <c r="D34" s="15">
        <v>4432</v>
      </c>
      <c r="E34" s="15">
        <v>3555</v>
      </c>
      <c r="F34" s="15">
        <v>3536</v>
      </c>
      <c r="G34" s="15">
        <v>19</v>
      </c>
      <c r="H34" s="15">
        <v>19</v>
      </c>
      <c r="I34" s="15">
        <v>12</v>
      </c>
      <c r="J34" s="15">
        <v>0</v>
      </c>
      <c r="K34" s="15">
        <v>7</v>
      </c>
      <c r="L34" s="15">
        <v>0</v>
      </c>
      <c r="M34" s="15">
        <v>40</v>
      </c>
      <c r="N34" s="15">
        <v>11</v>
      </c>
      <c r="O34" s="15">
        <v>22</v>
      </c>
      <c r="P34" s="15">
        <v>7</v>
      </c>
      <c r="Q34" s="15">
        <v>0</v>
      </c>
      <c r="R34" s="20">
        <v>0</v>
      </c>
    </row>
    <row r="35" spans="1:18" ht="15">
      <c r="A35" s="10" t="str">
        <f>"040605"</f>
        <v>040605</v>
      </c>
      <c r="B35" s="15" t="s">
        <v>48</v>
      </c>
      <c r="C35" s="15" t="s">
        <v>44</v>
      </c>
      <c r="D35" s="15">
        <v>4034</v>
      </c>
      <c r="E35" s="15">
        <v>3143</v>
      </c>
      <c r="F35" s="15">
        <v>3133</v>
      </c>
      <c r="G35" s="15">
        <v>10</v>
      </c>
      <c r="H35" s="15">
        <v>10</v>
      </c>
      <c r="I35" s="15">
        <v>7</v>
      </c>
      <c r="J35" s="15">
        <v>0</v>
      </c>
      <c r="K35" s="15">
        <v>3</v>
      </c>
      <c r="L35" s="15">
        <v>0</v>
      </c>
      <c r="M35" s="15">
        <v>34</v>
      </c>
      <c r="N35" s="15">
        <v>11</v>
      </c>
      <c r="O35" s="15">
        <v>20</v>
      </c>
      <c r="P35" s="15">
        <v>3</v>
      </c>
      <c r="Q35" s="15">
        <v>0</v>
      </c>
      <c r="R35" s="20">
        <v>0</v>
      </c>
    </row>
    <row r="36" spans="1:18" ht="15.75" thickBot="1">
      <c r="A36" s="11" t="str">
        <f>"040606"</f>
        <v>040606</v>
      </c>
      <c r="B36" s="16" t="s">
        <v>49</v>
      </c>
      <c r="C36" s="16" t="s">
        <v>44</v>
      </c>
      <c r="D36" s="16">
        <v>4078</v>
      </c>
      <c r="E36" s="16">
        <v>3191</v>
      </c>
      <c r="F36" s="16">
        <v>3175</v>
      </c>
      <c r="G36" s="16">
        <v>16</v>
      </c>
      <c r="H36" s="16">
        <v>16</v>
      </c>
      <c r="I36" s="16">
        <v>15</v>
      </c>
      <c r="J36" s="16">
        <v>0</v>
      </c>
      <c r="K36" s="16">
        <v>1</v>
      </c>
      <c r="L36" s="16">
        <v>0</v>
      </c>
      <c r="M36" s="16">
        <v>22</v>
      </c>
      <c r="N36" s="16">
        <v>13</v>
      </c>
      <c r="O36" s="16">
        <v>8</v>
      </c>
      <c r="P36" s="16">
        <v>1</v>
      </c>
      <c r="Q36" s="16">
        <v>0</v>
      </c>
      <c r="R36" s="21">
        <v>0</v>
      </c>
    </row>
    <row r="37" spans="1:18" ht="15.75" thickBot="1">
      <c r="A37" s="8" t="s">
        <v>50</v>
      </c>
      <c r="B37" s="13"/>
      <c r="C37" s="13"/>
      <c r="D37" s="13">
        <v>108080</v>
      </c>
      <c r="E37" s="13">
        <v>84011</v>
      </c>
      <c r="F37" s="13">
        <v>83278</v>
      </c>
      <c r="G37" s="13">
        <v>733</v>
      </c>
      <c r="H37" s="13">
        <v>732</v>
      </c>
      <c r="I37" s="13">
        <v>634</v>
      </c>
      <c r="J37" s="13">
        <v>11</v>
      </c>
      <c r="K37" s="13">
        <v>87</v>
      </c>
      <c r="L37" s="13">
        <v>1</v>
      </c>
      <c r="M37" s="13">
        <v>712</v>
      </c>
      <c r="N37" s="13">
        <v>252</v>
      </c>
      <c r="O37" s="13">
        <v>373</v>
      </c>
      <c r="P37" s="13">
        <v>87</v>
      </c>
      <c r="Q37" s="13">
        <v>0</v>
      </c>
      <c r="R37" s="18">
        <v>0</v>
      </c>
    </row>
    <row r="38" spans="1:18" ht="15">
      <c r="A38" s="9" t="str">
        <f>"041501"</f>
        <v>041501</v>
      </c>
      <c r="B38" s="14" t="s">
        <v>51</v>
      </c>
      <c r="C38" s="14" t="s">
        <v>52</v>
      </c>
      <c r="D38" s="14">
        <v>12729</v>
      </c>
      <c r="E38" s="14">
        <v>10404</v>
      </c>
      <c r="F38" s="14">
        <v>10348</v>
      </c>
      <c r="G38" s="14">
        <v>56</v>
      </c>
      <c r="H38" s="14">
        <v>56</v>
      </c>
      <c r="I38" s="14">
        <v>38</v>
      </c>
      <c r="J38" s="14">
        <v>0</v>
      </c>
      <c r="K38" s="14">
        <v>18</v>
      </c>
      <c r="L38" s="14">
        <v>0</v>
      </c>
      <c r="M38" s="14">
        <v>104</v>
      </c>
      <c r="N38" s="14">
        <v>28</v>
      </c>
      <c r="O38" s="14">
        <v>58</v>
      </c>
      <c r="P38" s="14">
        <v>18</v>
      </c>
      <c r="Q38" s="14">
        <v>0</v>
      </c>
      <c r="R38" s="19">
        <v>0</v>
      </c>
    </row>
    <row r="39" spans="1:18" ht="15">
      <c r="A39" s="10" t="str">
        <f>"041502"</f>
        <v>041502</v>
      </c>
      <c r="B39" s="15" t="s">
        <v>53</v>
      </c>
      <c r="C39" s="15" t="s">
        <v>52</v>
      </c>
      <c r="D39" s="15">
        <v>9341</v>
      </c>
      <c r="E39" s="15">
        <v>7453</v>
      </c>
      <c r="F39" s="15">
        <v>7387</v>
      </c>
      <c r="G39" s="15">
        <v>66</v>
      </c>
      <c r="H39" s="15">
        <v>66</v>
      </c>
      <c r="I39" s="15">
        <v>61</v>
      </c>
      <c r="J39" s="15">
        <v>0</v>
      </c>
      <c r="K39" s="15">
        <v>5</v>
      </c>
      <c r="L39" s="15">
        <v>0</v>
      </c>
      <c r="M39" s="15">
        <v>57</v>
      </c>
      <c r="N39" s="15">
        <v>21</v>
      </c>
      <c r="O39" s="15">
        <v>31</v>
      </c>
      <c r="P39" s="15">
        <v>5</v>
      </c>
      <c r="Q39" s="15">
        <v>0</v>
      </c>
      <c r="R39" s="20">
        <v>0</v>
      </c>
    </row>
    <row r="40" spans="1:18" ht="15">
      <c r="A40" s="10" t="str">
        <f>"041503"</f>
        <v>041503</v>
      </c>
      <c r="B40" s="15" t="s">
        <v>54</v>
      </c>
      <c r="C40" s="15" t="s">
        <v>52</v>
      </c>
      <c r="D40" s="15">
        <v>9013</v>
      </c>
      <c r="E40" s="15">
        <v>6948</v>
      </c>
      <c r="F40" s="15">
        <v>6828</v>
      </c>
      <c r="G40" s="15">
        <v>120</v>
      </c>
      <c r="H40" s="15">
        <v>120</v>
      </c>
      <c r="I40" s="15">
        <v>97</v>
      </c>
      <c r="J40" s="15">
        <v>2</v>
      </c>
      <c r="K40" s="15">
        <v>21</v>
      </c>
      <c r="L40" s="15">
        <v>0</v>
      </c>
      <c r="M40" s="15">
        <v>84</v>
      </c>
      <c r="N40" s="15">
        <v>24</v>
      </c>
      <c r="O40" s="15">
        <v>39</v>
      </c>
      <c r="P40" s="15">
        <v>21</v>
      </c>
      <c r="Q40" s="15">
        <v>0</v>
      </c>
      <c r="R40" s="20">
        <v>0</v>
      </c>
    </row>
    <row r="41" spans="1:18" ht="15">
      <c r="A41" s="10" t="str">
        <f>"041504"</f>
        <v>041504</v>
      </c>
      <c r="B41" s="15" t="s">
        <v>55</v>
      </c>
      <c r="C41" s="15" t="s">
        <v>52</v>
      </c>
      <c r="D41" s="15">
        <v>19867</v>
      </c>
      <c r="E41" s="15">
        <v>15562</v>
      </c>
      <c r="F41" s="15">
        <v>15470</v>
      </c>
      <c r="G41" s="15">
        <v>92</v>
      </c>
      <c r="H41" s="15">
        <v>92</v>
      </c>
      <c r="I41" s="15">
        <v>87</v>
      </c>
      <c r="J41" s="15">
        <v>1</v>
      </c>
      <c r="K41" s="15">
        <v>4</v>
      </c>
      <c r="L41" s="15">
        <v>0</v>
      </c>
      <c r="M41" s="15">
        <v>123</v>
      </c>
      <c r="N41" s="15">
        <v>40</v>
      </c>
      <c r="O41" s="15">
        <v>79</v>
      </c>
      <c r="P41" s="15">
        <v>4</v>
      </c>
      <c r="Q41" s="15">
        <v>0</v>
      </c>
      <c r="R41" s="20">
        <v>0</v>
      </c>
    </row>
    <row r="42" spans="1:18" ht="15">
      <c r="A42" s="10" t="str">
        <f>"041505"</f>
        <v>041505</v>
      </c>
      <c r="B42" s="15" t="s">
        <v>56</v>
      </c>
      <c r="C42" s="15" t="s">
        <v>52</v>
      </c>
      <c r="D42" s="15">
        <v>7712</v>
      </c>
      <c r="E42" s="15">
        <v>5847</v>
      </c>
      <c r="F42" s="15">
        <v>5803</v>
      </c>
      <c r="G42" s="15">
        <v>44</v>
      </c>
      <c r="H42" s="15">
        <v>44</v>
      </c>
      <c r="I42" s="15">
        <v>41</v>
      </c>
      <c r="J42" s="15">
        <v>2</v>
      </c>
      <c r="K42" s="15">
        <v>1</v>
      </c>
      <c r="L42" s="15">
        <v>0</v>
      </c>
      <c r="M42" s="15">
        <v>54</v>
      </c>
      <c r="N42" s="15">
        <v>31</v>
      </c>
      <c r="O42" s="15">
        <v>22</v>
      </c>
      <c r="P42" s="15">
        <v>1</v>
      </c>
      <c r="Q42" s="15">
        <v>0</v>
      </c>
      <c r="R42" s="20">
        <v>0</v>
      </c>
    </row>
    <row r="43" spans="1:18" ht="15">
      <c r="A43" s="10" t="str">
        <f>"041506"</f>
        <v>041506</v>
      </c>
      <c r="B43" s="15" t="s">
        <v>57</v>
      </c>
      <c r="C43" s="15" t="s">
        <v>52</v>
      </c>
      <c r="D43" s="15">
        <v>10437</v>
      </c>
      <c r="E43" s="15">
        <v>8103</v>
      </c>
      <c r="F43" s="15">
        <v>8021</v>
      </c>
      <c r="G43" s="15">
        <v>82</v>
      </c>
      <c r="H43" s="15">
        <v>82</v>
      </c>
      <c r="I43" s="15">
        <v>74</v>
      </c>
      <c r="J43" s="15">
        <v>0</v>
      </c>
      <c r="K43" s="15">
        <v>8</v>
      </c>
      <c r="L43" s="15">
        <v>0</v>
      </c>
      <c r="M43" s="15">
        <v>56</v>
      </c>
      <c r="N43" s="15">
        <v>14</v>
      </c>
      <c r="O43" s="15">
        <v>34</v>
      </c>
      <c r="P43" s="15">
        <v>8</v>
      </c>
      <c r="Q43" s="15">
        <v>0</v>
      </c>
      <c r="R43" s="20">
        <v>0</v>
      </c>
    </row>
    <row r="44" spans="1:18" ht="15">
      <c r="A44" s="10" t="str">
        <f>"041507"</f>
        <v>041507</v>
      </c>
      <c r="B44" s="15" t="s">
        <v>58</v>
      </c>
      <c r="C44" s="15" t="s">
        <v>52</v>
      </c>
      <c r="D44" s="15">
        <v>19010</v>
      </c>
      <c r="E44" s="15">
        <v>14291</v>
      </c>
      <c r="F44" s="15">
        <v>14130</v>
      </c>
      <c r="G44" s="15">
        <v>161</v>
      </c>
      <c r="H44" s="15">
        <v>161</v>
      </c>
      <c r="I44" s="15">
        <v>136</v>
      </c>
      <c r="J44" s="15">
        <v>5</v>
      </c>
      <c r="K44" s="15">
        <v>20</v>
      </c>
      <c r="L44" s="15">
        <v>0</v>
      </c>
      <c r="M44" s="15">
        <v>113</v>
      </c>
      <c r="N44" s="15">
        <v>48</v>
      </c>
      <c r="O44" s="15">
        <v>45</v>
      </c>
      <c r="P44" s="15">
        <v>20</v>
      </c>
      <c r="Q44" s="15">
        <v>0</v>
      </c>
      <c r="R44" s="20">
        <v>0</v>
      </c>
    </row>
    <row r="45" spans="1:18" ht="15">
      <c r="A45" s="10" t="str">
        <f>"041508"</f>
        <v>041508</v>
      </c>
      <c r="B45" s="15" t="s">
        <v>59</v>
      </c>
      <c r="C45" s="15" t="s">
        <v>52</v>
      </c>
      <c r="D45" s="15">
        <v>5172</v>
      </c>
      <c r="E45" s="15">
        <v>4006</v>
      </c>
      <c r="F45" s="15">
        <v>3969</v>
      </c>
      <c r="G45" s="15">
        <v>37</v>
      </c>
      <c r="H45" s="15">
        <v>36</v>
      </c>
      <c r="I45" s="15">
        <v>30</v>
      </c>
      <c r="J45" s="15">
        <v>1</v>
      </c>
      <c r="K45" s="15">
        <v>5</v>
      </c>
      <c r="L45" s="15">
        <v>1</v>
      </c>
      <c r="M45" s="15">
        <v>37</v>
      </c>
      <c r="N45" s="15">
        <v>8</v>
      </c>
      <c r="O45" s="15">
        <v>24</v>
      </c>
      <c r="P45" s="15">
        <v>5</v>
      </c>
      <c r="Q45" s="15">
        <v>0</v>
      </c>
      <c r="R45" s="20">
        <v>0</v>
      </c>
    </row>
    <row r="46" spans="1:18" ht="15.75" thickBot="1">
      <c r="A46" s="11" t="str">
        <f>"041509"</f>
        <v>041509</v>
      </c>
      <c r="B46" s="16" t="s">
        <v>60</v>
      </c>
      <c r="C46" s="16" t="s">
        <v>52</v>
      </c>
      <c r="D46" s="16">
        <v>14799</v>
      </c>
      <c r="E46" s="16">
        <v>11397</v>
      </c>
      <c r="F46" s="16">
        <v>11322</v>
      </c>
      <c r="G46" s="16">
        <v>75</v>
      </c>
      <c r="H46" s="16">
        <v>75</v>
      </c>
      <c r="I46" s="16">
        <v>70</v>
      </c>
      <c r="J46" s="16">
        <v>0</v>
      </c>
      <c r="K46" s="16">
        <v>5</v>
      </c>
      <c r="L46" s="16">
        <v>0</v>
      </c>
      <c r="M46" s="16">
        <v>84</v>
      </c>
      <c r="N46" s="16">
        <v>38</v>
      </c>
      <c r="O46" s="16">
        <v>41</v>
      </c>
      <c r="P46" s="16">
        <v>5</v>
      </c>
      <c r="Q46" s="16">
        <v>0</v>
      </c>
      <c r="R46" s="21">
        <v>0</v>
      </c>
    </row>
    <row r="47" spans="1:18" ht="15.75" thickBot="1">
      <c r="A47" s="8" t="s">
        <v>61</v>
      </c>
      <c r="B47" s="13"/>
      <c r="C47" s="13"/>
      <c r="D47" s="13">
        <v>31955</v>
      </c>
      <c r="E47" s="13">
        <v>25756</v>
      </c>
      <c r="F47" s="13">
        <v>25634</v>
      </c>
      <c r="G47" s="13">
        <v>122</v>
      </c>
      <c r="H47" s="13">
        <v>122</v>
      </c>
      <c r="I47" s="13">
        <v>83</v>
      </c>
      <c r="J47" s="13">
        <v>2</v>
      </c>
      <c r="K47" s="13">
        <v>37</v>
      </c>
      <c r="L47" s="13">
        <v>0</v>
      </c>
      <c r="M47" s="13">
        <v>299</v>
      </c>
      <c r="N47" s="13">
        <v>97</v>
      </c>
      <c r="O47" s="13">
        <v>165</v>
      </c>
      <c r="P47" s="13">
        <v>37</v>
      </c>
      <c r="Q47" s="13">
        <v>0</v>
      </c>
      <c r="R47" s="18">
        <v>0</v>
      </c>
    </row>
    <row r="48" spans="1:18" ht="15">
      <c r="A48" s="9" t="str">
        <f>"041701"</f>
        <v>041701</v>
      </c>
      <c r="B48" s="14" t="s">
        <v>62</v>
      </c>
      <c r="C48" s="14" t="s">
        <v>63</v>
      </c>
      <c r="D48" s="14">
        <v>11841</v>
      </c>
      <c r="E48" s="14">
        <v>9804</v>
      </c>
      <c r="F48" s="14">
        <v>9723</v>
      </c>
      <c r="G48" s="14">
        <v>81</v>
      </c>
      <c r="H48" s="14">
        <v>81</v>
      </c>
      <c r="I48" s="14">
        <v>50</v>
      </c>
      <c r="J48" s="14">
        <v>2</v>
      </c>
      <c r="K48" s="14">
        <v>29</v>
      </c>
      <c r="L48" s="14">
        <v>0</v>
      </c>
      <c r="M48" s="14">
        <v>149</v>
      </c>
      <c r="N48" s="14">
        <v>51</v>
      </c>
      <c r="O48" s="14">
        <v>69</v>
      </c>
      <c r="P48" s="14">
        <v>29</v>
      </c>
      <c r="Q48" s="14">
        <v>0</v>
      </c>
      <c r="R48" s="19">
        <v>0</v>
      </c>
    </row>
    <row r="49" spans="1:18" ht="15">
      <c r="A49" s="10" t="str">
        <f>"041702"</f>
        <v>041702</v>
      </c>
      <c r="B49" s="15" t="s">
        <v>64</v>
      </c>
      <c r="C49" s="15" t="s">
        <v>63</v>
      </c>
      <c r="D49" s="15">
        <v>3125</v>
      </c>
      <c r="E49" s="15">
        <v>2451</v>
      </c>
      <c r="F49" s="15">
        <v>2447</v>
      </c>
      <c r="G49" s="15">
        <v>4</v>
      </c>
      <c r="H49" s="15">
        <v>4</v>
      </c>
      <c r="I49" s="15">
        <v>3</v>
      </c>
      <c r="J49" s="15">
        <v>0</v>
      </c>
      <c r="K49" s="15">
        <v>1</v>
      </c>
      <c r="L49" s="15">
        <v>0</v>
      </c>
      <c r="M49" s="15">
        <v>32</v>
      </c>
      <c r="N49" s="15">
        <v>8</v>
      </c>
      <c r="O49" s="15">
        <v>23</v>
      </c>
      <c r="P49" s="15">
        <v>1</v>
      </c>
      <c r="Q49" s="15">
        <v>0</v>
      </c>
      <c r="R49" s="20">
        <v>0</v>
      </c>
    </row>
    <row r="50" spans="1:18" ht="15">
      <c r="A50" s="10" t="str">
        <f>"041703"</f>
        <v>041703</v>
      </c>
      <c r="B50" s="15" t="s">
        <v>65</v>
      </c>
      <c r="C50" s="15" t="s">
        <v>63</v>
      </c>
      <c r="D50" s="15">
        <v>3952</v>
      </c>
      <c r="E50" s="15">
        <v>3173</v>
      </c>
      <c r="F50" s="15">
        <v>3164</v>
      </c>
      <c r="G50" s="15">
        <v>9</v>
      </c>
      <c r="H50" s="15">
        <v>9</v>
      </c>
      <c r="I50" s="15">
        <v>8</v>
      </c>
      <c r="J50" s="15">
        <v>0</v>
      </c>
      <c r="K50" s="15">
        <v>1</v>
      </c>
      <c r="L50" s="15">
        <v>0</v>
      </c>
      <c r="M50" s="15">
        <v>22</v>
      </c>
      <c r="N50" s="15">
        <v>7</v>
      </c>
      <c r="O50" s="15">
        <v>14</v>
      </c>
      <c r="P50" s="15">
        <v>1</v>
      </c>
      <c r="Q50" s="15">
        <v>0</v>
      </c>
      <c r="R50" s="20">
        <v>0</v>
      </c>
    </row>
    <row r="51" spans="1:18" ht="15">
      <c r="A51" s="10" t="str">
        <f>"041704"</f>
        <v>041704</v>
      </c>
      <c r="B51" s="15" t="s">
        <v>66</v>
      </c>
      <c r="C51" s="15" t="s">
        <v>63</v>
      </c>
      <c r="D51" s="15">
        <v>4548</v>
      </c>
      <c r="E51" s="15">
        <v>3627</v>
      </c>
      <c r="F51" s="15">
        <v>3603</v>
      </c>
      <c r="G51" s="15">
        <v>24</v>
      </c>
      <c r="H51" s="15">
        <v>24</v>
      </c>
      <c r="I51" s="15">
        <v>18</v>
      </c>
      <c r="J51" s="15">
        <v>0</v>
      </c>
      <c r="K51" s="15">
        <v>6</v>
      </c>
      <c r="L51" s="15">
        <v>0</v>
      </c>
      <c r="M51" s="15">
        <v>45</v>
      </c>
      <c r="N51" s="15">
        <v>11</v>
      </c>
      <c r="O51" s="15">
        <v>28</v>
      </c>
      <c r="P51" s="15">
        <v>6</v>
      </c>
      <c r="Q51" s="15">
        <v>0</v>
      </c>
      <c r="R51" s="20">
        <v>0</v>
      </c>
    </row>
    <row r="52" spans="1:18" ht="15.75" thickBot="1">
      <c r="A52" s="11" t="str">
        <f>"041705"</f>
        <v>041705</v>
      </c>
      <c r="B52" s="16" t="s">
        <v>67</v>
      </c>
      <c r="C52" s="16" t="s">
        <v>63</v>
      </c>
      <c r="D52" s="16">
        <v>8489</v>
      </c>
      <c r="E52" s="16">
        <v>6701</v>
      </c>
      <c r="F52" s="16">
        <v>6697</v>
      </c>
      <c r="G52" s="16">
        <v>4</v>
      </c>
      <c r="H52" s="16">
        <v>4</v>
      </c>
      <c r="I52" s="16">
        <v>4</v>
      </c>
      <c r="J52" s="16">
        <v>0</v>
      </c>
      <c r="K52" s="16">
        <v>0</v>
      </c>
      <c r="L52" s="16">
        <v>0</v>
      </c>
      <c r="M52" s="16">
        <v>51</v>
      </c>
      <c r="N52" s="16">
        <v>20</v>
      </c>
      <c r="O52" s="16">
        <v>31</v>
      </c>
      <c r="P52" s="16">
        <v>0</v>
      </c>
      <c r="Q52" s="16">
        <v>0</v>
      </c>
      <c r="R52" s="21">
        <v>0</v>
      </c>
    </row>
    <row r="53" spans="1:18" ht="15.75" thickBot="1">
      <c r="A53" s="8" t="s">
        <v>68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8"/>
    </row>
    <row r="54" spans="1:18" ht="15.75" thickBot="1">
      <c r="A54" s="12" t="str">
        <f>"046201"</f>
        <v>046201</v>
      </c>
      <c r="B54" s="17" t="s">
        <v>69</v>
      </c>
      <c r="C54" s="17" t="s">
        <v>70</v>
      </c>
      <c r="D54" s="17">
        <v>77081</v>
      </c>
      <c r="E54" s="17">
        <v>63891</v>
      </c>
      <c r="F54" s="17">
        <v>63394</v>
      </c>
      <c r="G54" s="17">
        <v>497</v>
      </c>
      <c r="H54" s="17">
        <v>494</v>
      </c>
      <c r="I54" s="17">
        <v>189</v>
      </c>
      <c r="J54" s="17">
        <v>5</v>
      </c>
      <c r="K54" s="17">
        <v>300</v>
      </c>
      <c r="L54" s="17">
        <v>3</v>
      </c>
      <c r="M54" s="17">
        <v>1065</v>
      </c>
      <c r="N54" s="17">
        <v>300</v>
      </c>
      <c r="O54" s="17">
        <v>465</v>
      </c>
      <c r="P54" s="17">
        <v>300</v>
      </c>
      <c r="Q54" s="17">
        <v>0</v>
      </c>
      <c r="R54" s="22">
        <v>0</v>
      </c>
    </row>
    <row r="55" spans="1:18" ht="15.75" thickBot="1">
      <c r="A55" s="8" t="s">
        <v>68</v>
      </c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8"/>
    </row>
    <row r="56" spans="1:18" ht="15.75" thickBot="1">
      <c r="A56" s="12" t="str">
        <f>"046301"</f>
        <v>046301</v>
      </c>
      <c r="B56" s="17" t="s">
        <v>71</v>
      </c>
      <c r="C56" s="17" t="s">
        <v>15</v>
      </c>
      <c r="D56" s="17">
        <v>172546</v>
      </c>
      <c r="E56" s="17">
        <v>142548</v>
      </c>
      <c r="F56" s="17">
        <v>141700</v>
      </c>
      <c r="G56" s="17">
        <v>848</v>
      </c>
      <c r="H56" s="17">
        <v>846</v>
      </c>
      <c r="I56" s="17">
        <v>645</v>
      </c>
      <c r="J56" s="17">
        <v>15</v>
      </c>
      <c r="K56" s="17">
        <v>186</v>
      </c>
      <c r="L56" s="17">
        <v>2</v>
      </c>
      <c r="M56" s="17">
        <v>2018</v>
      </c>
      <c r="N56" s="17">
        <v>488</v>
      </c>
      <c r="O56" s="17">
        <v>1344</v>
      </c>
      <c r="P56" s="17">
        <v>186</v>
      </c>
      <c r="Q56" s="17">
        <v>0</v>
      </c>
      <c r="R56" s="22">
        <v>0</v>
      </c>
    </row>
    <row r="57" spans="1:18" ht="15.75" thickBot="1">
      <c r="A57" s="8" t="s">
        <v>72</v>
      </c>
      <c r="B57" s="13"/>
      <c r="C57" s="13"/>
      <c r="D57" s="13">
        <v>595120</v>
      </c>
      <c r="E57" s="13">
        <v>479647</v>
      </c>
      <c r="F57" s="13">
        <v>476320</v>
      </c>
      <c r="G57" s="13">
        <v>3327</v>
      </c>
      <c r="H57" s="13">
        <v>3319</v>
      </c>
      <c r="I57" s="13">
        <v>2357</v>
      </c>
      <c r="J57" s="13">
        <v>39</v>
      </c>
      <c r="K57" s="13">
        <v>923</v>
      </c>
      <c r="L57" s="13">
        <v>8</v>
      </c>
      <c r="M57" s="13">
        <v>6064</v>
      </c>
      <c r="N57" s="13">
        <v>1799</v>
      </c>
      <c r="O57" s="13">
        <v>3342</v>
      </c>
      <c r="P57" s="13">
        <v>923</v>
      </c>
      <c r="Q57" s="13">
        <v>0</v>
      </c>
      <c r="R57" s="18"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Bartosz Haponiuk</dc:creator>
  <cp:keywords/>
  <dc:description/>
  <cp:lastModifiedBy>Krzysztof Głuszek</cp:lastModifiedBy>
  <cp:lastPrinted>2023-07-13T09:55:18Z</cp:lastPrinted>
  <dcterms:created xsi:type="dcterms:W3CDTF">2023-07-13T09:13:31Z</dcterms:created>
  <dcterms:modified xsi:type="dcterms:W3CDTF">2023-07-13T09:55:29Z</dcterms:modified>
  <cp:category/>
  <cp:version/>
  <cp:contentType/>
  <cp:contentStatus/>
</cp:coreProperties>
</file>