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_gluszek\Documents\"/>
    </mc:Choice>
  </mc:AlternateContent>
  <xr:revisionPtr revIDLastSave="0" documentId="8_{EC7432B4-CDE3-4869-81ED-22474CAA2026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rejestr_wyborcow_2022_kw_2_2022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4" i="1"/>
  <c r="A56" i="1"/>
</calcChain>
</file>

<file path=xl/sharedStrings.xml><?xml version="1.0" encoding="utf-8"?>
<sst xmlns="http://schemas.openxmlformats.org/spreadsheetml/2006/main" count="118" uniqueCount="80">
  <si>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</si>
  <si>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</si>
  <si>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</si>
  <si>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</si>
  <si>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</si>
  <si>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</si>
  <si>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</si>
  <si>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</si>
  <si>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</si>
  <si>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</si>
  <si>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</si>
  <si>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</si>
  <si>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</si>
  <si>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</si>
  <si>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</si>
  <si>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</si>
  <si>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</si>
  <si>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</si>
  <si>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</si>
  <si>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</si>
  <si>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</si>
  <si>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</si>
  <si>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</si>
  <si>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</si>
  <si>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</si>
  <si>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</si>
  <si>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</si>
  <si>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</si>
  <si>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</si>
  <si>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</si>
  <si>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</si>
  <si>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</si>
  <si>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</si>
  <si>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</si>
  <si>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</si>
  <si>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</si>
  <si>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</si>
  <si>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</si>
  <si>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</si>
  <si>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</si>
  <si>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</si>
  <si>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</si>
  <si>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</si>
  <si>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</si>
  <si>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</si>
  <si>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</si>
  <si>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</si>
  <si>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</si>
  <si>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</si>
  <si>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</si>
  <si>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</si>
  <si>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</si>
  <si>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</si>
  <si>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</si>
  <si>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</si>
  <si>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</si>
  <si>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</si>
  <si>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</si>
  <si>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</si>
  <si>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</si>
  <si>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</si>
  <si>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</si>
  <si>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</si>
  <si>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</si>
  <si>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</si>
  <si>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</si>
  <si>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</si>
  <si>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</si>
  <si>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</si>
  <si>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Delegatura KBW w Toruniu - dane za II kwartał 2022</t>
  </si>
  <si>
    <t>Informacja o liczbie wyborców wpisanych art. 19 §2 (Z2B)</t>
  </si>
  <si>
    <t>Informacja o liczbie wyborców skreślonych w części A (§6 ust. 2) (R41b)</t>
  </si>
  <si>
    <t>Informacja o liczbie wyborców      wpisanych art. 19 §1                    (Z2A)</t>
  </si>
  <si>
    <t>Informacja o liczbie wyborców wpisanych art. 19 §3 (Z2C)</t>
  </si>
  <si>
    <t>Informacja o liczbie wyborców wpisanych w części B (art. 18 §9)</t>
  </si>
  <si>
    <t>Informacja o liczbie wyborców skreślonych w części A ogółem (§6 ust. 1)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</si>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</sst>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0" fillId="0" borderId="10" xfId="0" applyBorder="1"/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/>
    <xf numFmtId="0" fontId="0" fillId="0" borderId="11" xfId="0" applyBorder="1"/>
    <xf numFmtId="0" fontId="0" fillId="0" borderId="12" xfId="0" applyBorder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22" xfId="0" applyFont="1" applyBorder="1"/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8" fillId="33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99"/>
      <color rgb="FFFB9BE0"/>
      <color rgb="FFE709A8"/>
      <color rgb="FFC9279F"/>
      <color rgb="FFE10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7"/>
  <sheetViews>
    <sheetView tabSelected="1" workbookViewId="0">
      <selection activeCell="R4" sqref="R4"/>
    </sheetView>
  </sheetViews>
  <sheetFormatPr defaultRowHeight="15" x14ac:dyDescent="0.25"/>
  <cols>
    <col min="1" max="1" width="11" customWidth="1"/>
    <col min="2" max="2" width="24.28515625" customWidth="1"/>
    <col min="3" max="3" width="19.85546875" customWidth="1"/>
    <col min="4" max="4" width="11.28515625" customWidth="1"/>
    <col min="5" max="5" width="10" customWidth="1"/>
    <col min="6" max="6" width="8.5703125" customWidth="1"/>
    <col min="7" max="7" width="13.42578125" customWidth="1"/>
    <col min="8" max="8" width="14.85546875" customWidth="1"/>
    <col min="9" max="9" width="16.28515625" customWidth="1"/>
    <col min="10" max="10" width="13.7109375" customWidth="1"/>
    <col min="11" max="11" width="15.7109375" customWidth="1"/>
    <col min="12" max="12" width="14.7109375" customWidth="1"/>
    <col min="13" max="14" width="15.5703125" customWidth="1"/>
    <col min="15" max="15" width="14.85546875" customWidth="1"/>
    <col min="16" max="16" width="14.7109375" customWidth="1"/>
    <col min="17" max="17" width="15.85546875" customWidth="1"/>
    <col min="18" max="18" width="16.140625" customWidth="1"/>
  </cols>
  <sheetData>
    <row r="1" spans="1:24" x14ac:dyDescent="0.25">
      <c r="A1" s="34" t="s">
        <v>69</v>
      </c>
    </row>
    <row r="2" spans="1:24" ht="15.75" thickBot="1" x14ac:dyDescent="0.3"/>
    <row r="3" spans="1:24" s="4" customFormat="1" ht="81.75" customHeight="1" thickBot="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0" t="s">
        <v>6</v>
      </c>
      <c r="H3" s="30" t="s">
        <v>7</v>
      </c>
      <c r="I3" s="30" t="s">
        <v>72</v>
      </c>
      <c r="J3" s="30" t="s">
        <v>70</v>
      </c>
      <c r="K3" s="30" t="s">
        <v>73</v>
      </c>
      <c r="L3" s="31" t="s">
        <v>74</v>
      </c>
      <c r="M3" s="32" t="s">
        <v>75</v>
      </c>
      <c r="N3" s="32" t="s">
        <v>76</v>
      </c>
      <c r="O3" s="32" t="s">
        <v>77</v>
      </c>
      <c r="P3" s="32" t="s">
        <v>78</v>
      </c>
      <c r="Q3" s="32" t="s">
        <v>71</v>
      </c>
      <c r="R3" s="33" t="s">
        <v>79</v>
      </c>
      <c r="S3" s="3"/>
      <c r="T3" s="3"/>
      <c r="U3" s="3"/>
      <c r="V3" s="3"/>
      <c r="W3" s="3"/>
      <c r="X3" s="3"/>
    </row>
    <row r="4" spans="1:24" s="2" customFormat="1" ht="15.75" thickBot="1" x14ac:dyDescent="0.3">
      <c r="A4" s="12" t="s">
        <v>8</v>
      </c>
      <c r="B4" s="13"/>
      <c r="C4" s="13"/>
      <c r="D4" s="13">
        <v>75962</v>
      </c>
      <c r="E4" s="13">
        <v>60036</v>
      </c>
      <c r="F4" s="13">
        <v>59667</v>
      </c>
      <c r="G4" s="13">
        <v>369</v>
      </c>
      <c r="H4" s="13">
        <v>369</v>
      </c>
      <c r="I4" s="13">
        <v>268</v>
      </c>
      <c r="J4" s="13">
        <v>3</v>
      </c>
      <c r="K4" s="13">
        <v>98</v>
      </c>
      <c r="L4" s="13">
        <v>0</v>
      </c>
      <c r="M4" s="13">
        <v>689</v>
      </c>
      <c r="N4" s="13">
        <v>166</v>
      </c>
      <c r="O4" s="13">
        <v>425</v>
      </c>
      <c r="P4" s="13">
        <v>98</v>
      </c>
      <c r="Q4" s="13">
        <v>0</v>
      </c>
      <c r="R4" s="14">
        <v>0</v>
      </c>
    </row>
    <row r="5" spans="1:24" x14ac:dyDescent="0.25">
      <c r="A5" s="9" t="str">
        <f>"040201"</f>
        <v>040201</v>
      </c>
      <c r="B5" s="10" t="s">
        <v>9</v>
      </c>
      <c r="C5" s="10" t="s">
        <v>10</v>
      </c>
      <c r="D5" s="10">
        <v>25973</v>
      </c>
      <c r="E5" s="10">
        <v>21025</v>
      </c>
      <c r="F5" s="10">
        <v>20899</v>
      </c>
      <c r="G5" s="10">
        <v>126</v>
      </c>
      <c r="H5" s="10">
        <v>126</v>
      </c>
      <c r="I5" s="10">
        <v>63</v>
      </c>
      <c r="J5" s="10">
        <v>1</v>
      </c>
      <c r="K5" s="10">
        <v>62</v>
      </c>
      <c r="L5" s="10">
        <v>0</v>
      </c>
      <c r="M5" s="10">
        <v>304</v>
      </c>
      <c r="N5" s="10">
        <v>53</v>
      </c>
      <c r="O5" s="10">
        <v>189</v>
      </c>
      <c r="P5" s="10">
        <v>62</v>
      </c>
      <c r="Q5" s="10">
        <v>0</v>
      </c>
      <c r="R5" s="11">
        <v>0</v>
      </c>
    </row>
    <row r="6" spans="1:24" x14ac:dyDescent="0.25">
      <c r="A6" s="5" t="str">
        <f>"040202"</f>
        <v>040202</v>
      </c>
      <c r="B6" s="1" t="s">
        <v>12</v>
      </c>
      <c r="C6" s="1" t="s">
        <v>10</v>
      </c>
      <c r="D6" s="1">
        <v>6247</v>
      </c>
      <c r="E6" s="1">
        <v>4928</v>
      </c>
      <c r="F6" s="1">
        <v>4903</v>
      </c>
      <c r="G6" s="1">
        <v>25</v>
      </c>
      <c r="H6" s="1">
        <v>25</v>
      </c>
      <c r="I6" s="1">
        <v>25</v>
      </c>
      <c r="J6" s="1">
        <v>0</v>
      </c>
      <c r="K6" s="1">
        <v>0</v>
      </c>
      <c r="L6" s="1">
        <v>0</v>
      </c>
      <c r="M6" s="1">
        <v>31</v>
      </c>
      <c r="N6" s="1">
        <v>10</v>
      </c>
      <c r="O6" s="1">
        <v>21</v>
      </c>
      <c r="P6" s="1">
        <v>0</v>
      </c>
      <c r="Q6" s="1">
        <v>0</v>
      </c>
      <c r="R6" s="6">
        <v>0</v>
      </c>
    </row>
    <row r="7" spans="1:24" x14ac:dyDescent="0.25">
      <c r="A7" s="5" t="str">
        <f>"040203"</f>
        <v>040203</v>
      </c>
      <c r="B7" s="1" t="s">
        <v>13</v>
      </c>
      <c r="C7" s="1" t="s">
        <v>10</v>
      </c>
      <c r="D7" s="1">
        <v>8836</v>
      </c>
      <c r="E7" s="1">
        <v>6708</v>
      </c>
      <c r="F7" s="1">
        <v>6698</v>
      </c>
      <c r="G7" s="1">
        <v>10</v>
      </c>
      <c r="H7" s="1">
        <v>10</v>
      </c>
      <c r="I7" s="1">
        <v>10</v>
      </c>
      <c r="J7" s="1">
        <v>0</v>
      </c>
      <c r="K7" s="1">
        <v>0</v>
      </c>
      <c r="L7" s="1">
        <v>0</v>
      </c>
      <c r="M7" s="1">
        <v>54</v>
      </c>
      <c r="N7" s="1">
        <v>22</v>
      </c>
      <c r="O7" s="1">
        <v>32</v>
      </c>
      <c r="P7" s="1">
        <v>0</v>
      </c>
      <c r="Q7" s="1">
        <v>0</v>
      </c>
      <c r="R7" s="6">
        <v>0</v>
      </c>
    </row>
    <row r="8" spans="1:24" x14ac:dyDescent="0.25">
      <c r="A8" s="5" t="str">
        <f>"040204"</f>
        <v>040204</v>
      </c>
      <c r="B8" s="1" t="s">
        <v>14</v>
      </c>
      <c r="C8" s="1" t="s">
        <v>10</v>
      </c>
      <c r="D8" s="1">
        <v>3814</v>
      </c>
      <c r="E8" s="1">
        <v>2940</v>
      </c>
      <c r="F8" s="1">
        <v>2924</v>
      </c>
      <c r="G8" s="1">
        <v>16</v>
      </c>
      <c r="H8" s="1">
        <v>16</v>
      </c>
      <c r="I8" s="1">
        <v>15</v>
      </c>
      <c r="J8" s="1">
        <v>0</v>
      </c>
      <c r="K8" s="1">
        <v>1</v>
      </c>
      <c r="L8" s="1">
        <v>0</v>
      </c>
      <c r="M8" s="1">
        <v>14</v>
      </c>
      <c r="N8" s="1">
        <v>4</v>
      </c>
      <c r="O8" s="1">
        <v>9</v>
      </c>
      <c r="P8" s="1">
        <v>1</v>
      </c>
      <c r="Q8" s="1">
        <v>0</v>
      </c>
      <c r="R8" s="6">
        <v>0</v>
      </c>
    </row>
    <row r="9" spans="1:24" x14ac:dyDescent="0.25">
      <c r="A9" s="5" t="str">
        <f>"040205"</f>
        <v>040205</v>
      </c>
      <c r="B9" s="1" t="s">
        <v>15</v>
      </c>
      <c r="C9" s="1" t="s">
        <v>10</v>
      </c>
      <c r="D9" s="1">
        <v>3867</v>
      </c>
      <c r="E9" s="1">
        <v>3044</v>
      </c>
      <c r="F9" s="1">
        <v>2988</v>
      </c>
      <c r="G9" s="1">
        <v>56</v>
      </c>
      <c r="H9" s="1">
        <v>56</v>
      </c>
      <c r="I9" s="1">
        <v>41</v>
      </c>
      <c r="J9" s="1">
        <v>1</v>
      </c>
      <c r="K9" s="1">
        <v>14</v>
      </c>
      <c r="L9" s="1">
        <v>0</v>
      </c>
      <c r="M9" s="1">
        <v>42</v>
      </c>
      <c r="N9" s="1">
        <v>6</v>
      </c>
      <c r="O9" s="1">
        <v>22</v>
      </c>
      <c r="P9" s="1">
        <v>14</v>
      </c>
      <c r="Q9" s="1">
        <v>0</v>
      </c>
      <c r="R9" s="6">
        <v>0</v>
      </c>
    </row>
    <row r="10" spans="1:24" x14ac:dyDescent="0.25">
      <c r="A10" s="5" t="str">
        <f>"040206"</f>
        <v>040206</v>
      </c>
      <c r="B10" s="1" t="s">
        <v>16</v>
      </c>
      <c r="C10" s="1" t="s">
        <v>10</v>
      </c>
      <c r="D10" s="1">
        <v>4640</v>
      </c>
      <c r="E10" s="1">
        <v>3599</v>
      </c>
      <c r="F10" s="1">
        <v>3592</v>
      </c>
      <c r="G10" s="1">
        <v>7</v>
      </c>
      <c r="H10" s="1">
        <v>7</v>
      </c>
      <c r="I10" s="1">
        <v>6</v>
      </c>
      <c r="J10" s="1">
        <v>0</v>
      </c>
      <c r="K10" s="1">
        <v>1</v>
      </c>
      <c r="L10" s="1">
        <v>0</v>
      </c>
      <c r="M10" s="1">
        <v>46</v>
      </c>
      <c r="N10" s="1">
        <v>12</v>
      </c>
      <c r="O10" s="1">
        <v>33</v>
      </c>
      <c r="P10" s="1">
        <v>1</v>
      </c>
      <c r="Q10" s="1">
        <v>0</v>
      </c>
      <c r="R10" s="6">
        <v>0</v>
      </c>
    </row>
    <row r="11" spans="1:24" x14ac:dyDescent="0.25">
      <c r="A11" s="5" t="str">
        <f>"040207"</f>
        <v>040207</v>
      </c>
      <c r="B11" s="1" t="s">
        <v>17</v>
      </c>
      <c r="C11" s="1" t="s">
        <v>10</v>
      </c>
      <c r="D11" s="1">
        <v>8616</v>
      </c>
      <c r="E11" s="1">
        <v>6875</v>
      </c>
      <c r="F11" s="1">
        <v>6843</v>
      </c>
      <c r="G11" s="1">
        <v>32</v>
      </c>
      <c r="H11" s="1">
        <v>32</v>
      </c>
      <c r="I11" s="1">
        <v>23</v>
      </c>
      <c r="J11" s="1">
        <v>0</v>
      </c>
      <c r="K11" s="1">
        <v>9</v>
      </c>
      <c r="L11" s="1">
        <v>0</v>
      </c>
      <c r="M11" s="1">
        <v>106</v>
      </c>
      <c r="N11" s="1">
        <v>25</v>
      </c>
      <c r="O11" s="1">
        <v>72</v>
      </c>
      <c r="P11" s="1">
        <v>9</v>
      </c>
      <c r="Q11" s="1">
        <v>0</v>
      </c>
      <c r="R11" s="6">
        <v>0</v>
      </c>
    </row>
    <row r="12" spans="1:24" x14ac:dyDescent="0.25">
      <c r="A12" s="5" t="str">
        <f>"040208"</f>
        <v>040208</v>
      </c>
      <c r="B12" s="1" t="s">
        <v>18</v>
      </c>
      <c r="C12" s="1" t="s">
        <v>10</v>
      </c>
      <c r="D12" s="1">
        <v>3939</v>
      </c>
      <c r="E12" s="1">
        <v>3085</v>
      </c>
      <c r="F12" s="1">
        <v>3070</v>
      </c>
      <c r="G12" s="1">
        <v>15</v>
      </c>
      <c r="H12" s="1">
        <v>15</v>
      </c>
      <c r="I12" s="1">
        <v>13</v>
      </c>
      <c r="J12" s="1">
        <v>1</v>
      </c>
      <c r="K12" s="1">
        <v>1</v>
      </c>
      <c r="L12" s="1">
        <v>0</v>
      </c>
      <c r="M12" s="1">
        <v>20</v>
      </c>
      <c r="N12" s="1">
        <v>11</v>
      </c>
      <c r="O12" s="1">
        <v>8</v>
      </c>
      <c r="P12" s="1">
        <v>1</v>
      </c>
      <c r="Q12" s="1">
        <v>0</v>
      </c>
      <c r="R12" s="6">
        <v>0</v>
      </c>
    </row>
    <row r="13" spans="1:24" x14ac:dyDescent="0.25">
      <c r="A13" s="5" t="str">
        <f>"040209"</f>
        <v>040209</v>
      </c>
      <c r="B13" s="1" t="s">
        <v>19</v>
      </c>
      <c r="C13" s="1" t="s">
        <v>10</v>
      </c>
      <c r="D13" s="1">
        <v>5132</v>
      </c>
      <c r="E13" s="1">
        <v>3999</v>
      </c>
      <c r="F13" s="1">
        <v>3975</v>
      </c>
      <c r="G13" s="1">
        <v>24</v>
      </c>
      <c r="H13" s="1">
        <v>24</v>
      </c>
      <c r="I13" s="1">
        <v>19</v>
      </c>
      <c r="J13" s="1">
        <v>0</v>
      </c>
      <c r="K13" s="1">
        <v>5</v>
      </c>
      <c r="L13" s="1">
        <v>0</v>
      </c>
      <c r="M13" s="1">
        <v>33</v>
      </c>
      <c r="N13" s="1">
        <v>16</v>
      </c>
      <c r="O13" s="1">
        <v>12</v>
      </c>
      <c r="P13" s="1">
        <v>5</v>
      </c>
      <c r="Q13" s="1">
        <v>0</v>
      </c>
      <c r="R13" s="6">
        <v>0</v>
      </c>
    </row>
    <row r="14" spans="1:24" ht="15.75" thickBot="1" x14ac:dyDescent="0.3">
      <c r="A14" s="15" t="str">
        <f>"040210"</f>
        <v>040210</v>
      </c>
      <c r="B14" s="16" t="s">
        <v>20</v>
      </c>
      <c r="C14" s="16" t="s">
        <v>10</v>
      </c>
      <c r="D14" s="16">
        <v>4898</v>
      </c>
      <c r="E14" s="16">
        <v>3833</v>
      </c>
      <c r="F14" s="16">
        <v>3775</v>
      </c>
      <c r="G14" s="16">
        <v>58</v>
      </c>
      <c r="H14" s="16">
        <v>58</v>
      </c>
      <c r="I14" s="16">
        <v>53</v>
      </c>
      <c r="J14" s="16">
        <v>0</v>
      </c>
      <c r="K14" s="16">
        <v>5</v>
      </c>
      <c r="L14" s="16">
        <v>0</v>
      </c>
      <c r="M14" s="16">
        <v>39</v>
      </c>
      <c r="N14" s="16">
        <v>7</v>
      </c>
      <c r="O14" s="16">
        <v>27</v>
      </c>
      <c r="P14" s="16">
        <v>5</v>
      </c>
      <c r="Q14" s="16">
        <v>0</v>
      </c>
      <c r="R14" s="17">
        <v>0</v>
      </c>
    </row>
    <row r="15" spans="1:24" s="2" customFormat="1" ht="15.75" thickBot="1" x14ac:dyDescent="0.3">
      <c r="A15" s="12" t="s">
        <v>21</v>
      </c>
      <c r="B15" s="13"/>
      <c r="C15" s="13"/>
      <c r="D15" s="13">
        <v>47856</v>
      </c>
      <c r="E15" s="13">
        <v>38492</v>
      </c>
      <c r="F15" s="13">
        <v>38149</v>
      </c>
      <c r="G15" s="13">
        <v>343</v>
      </c>
      <c r="H15" s="13">
        <v>342</v>
      </c>
      <c r="I15" s="13">
        <v>214</v>
      </c>
      <c r="J15" s="13">
        <v>3</v>
      </c>
      <c r="K15" s="13">
        <v>125</v>
      </c>
      <c r="L15" s="13">
        <v>1</v>
      </c>
      <c r="M15" s="13">
        <v>638</v>
      </c>
      <c r="N15" s="13">
        <v>269</v>
      </c>
      <c r="O15" s="13">
        <v>244</v>
      </c>
      <c r="P15" s="13">
        <v>125</v>
      </c>
      <c r="Q15" s="13">
        <v>0</v>
      </c>
      <c r="R15" s="14">
        <v>0</v>
      </c>
    </row>
    <row r="16" spans="1:24" x14ac:dyDescent="0.25">
      <c r="A16" s="9" t="str">
        <f>"040401"</f>
        <v>040401</v>
      </c>
      <c r="B16" s="10" t="s">
        <v>22</v>
      </c>
      <c r="C16" s="10" t="s">
        <v>23</v>
      </c>
      <c r="D16" s="10">
        <v>16682</v>
      </c>
      <c r="E16" s="10">
        <v>13907</v>
      </c>
      <c r="F16" s="10">
        <v>13705</v>
      </c>
      <c r="G16" s="10">
        <v>202</v>
      </c>
      <c r="H16" s="10">
        <v>201</v>
      </c>
      <c r="I16" s="10">
        <v>102</v>
      </c>
      <c r="J16" s="10">
        <v>0</v>
      </c>
      <c r="K16" s="10">
        <v>99</v>
      </c>
      <c r="L16" s="10">
        <v>1</v>
      </c>
      <c r="M16" s="10">
        <v>351</v>
      </c>
      <c r="N16" s="10">
        <v>141</v>
      </c>
      <c r="O16" s="10">
        <v>111</v>
      </c>
      <c r="P16" s="10">
        <v>99</v>
      </c>
      <c r="Q16" s="10">
        <v>0</v>
      </c>
      <c r="R16" s="11">
        <v>0</v>
      </c>
    </row>
    <row r="17" spans="1:18" x14ac:dyDescent="0.25">
      <c r="A17" s="5" t="str">
        <f>"040402"</f>
        <v>040402</v>
      </c>
      <c r="B17" s="1" t="s">
        <v>24</v>
      </c>
      <c r="C17" s="1" t="s">
        <v>23</v>
      </c>
      <c r="D17" s="1">
        <v>6012</v>
      </c>
      <c r="E17" s="1">
        <v>4654</v>
      </c>
      <c r="F17" s="1">
        <v>4640</v>
      </c>
      <c r="G17" s="1">
        <v>14</v>
      </c>
      <c r="H17" s="1">
        <v>14</v>
      </c>
      <c r="I17" s="1">
        <v>12</v>
      </c>
      <c r="J17" s="1">
        <v>2</v>
      </c>
      <c r="K17" s="1">
        <v>0</v>
      </c>
      <c r="L17" s="1">
        <v>0</v>
      </c>
      <c r="M17" s="1">
        <v>26</v>
      </c>
      <c r="N17" s="1">
        <v>11</v>
      </c>
      <c r="O17" s="1">
        <v>15</v>
      </c>
      <c r="P17" s="1">
        <v>0</v>
      </c>
      <c r="Q17" s="1">
        <v>0</v>
      </c>
      <c r="R17" s="6">
        <v>0</v>
      </c>
    </row>
    <row r="18" spans="1:18" x14ac:dyDescent="0.25">
      <c r="A18" s="5" t="str">
        <f>"040403"</f>
        <v>040403</v>
      </c>
      <c r="B18" s="1" t="s">
        <v>25</v>
      </c>
      <c r="C18" s="1" t="s">
        <v>23</v>
      </c>
      <c r="D18" s="1">
        <v>4438</v>
      </c>
      <c r="E18" s="1">
        <v>3480</v>
      </c>
      <c r="F18" s="1">
        <v>3466</v>
      </c>
      <c r="G18" s="1">
        <v>14</v>
      </c>
      <c r="H18" s="1">
        <v>14</v>
      </c>
      <c r="I18" s="1">
        <v>10</v>
      </c>
      <c r="J18" s="1">
        <v>0</v>
      </c>
      <c r="K18" s="1">
        <v>4</v>
      </c>
      <c r="L18" s="1">
        <v>0</v>
      </c>
      <c r="M18" s="1">
        <v>36</v>
      </c>
      <c r="N18" s="1">
        <v>8</v>
      </c>
      <c r="O18" s="1">
        <v>24</v>
      </c>
      <c r="P18" s="1">
        <v>4</v>
      </c>
      <c r="Q18" s="1">
        <v>0</v>
      </c>
      <c r="R18" s="6">
        <v>0</v>
      </c>
    </row>
    <row r="19" spans="1:18" x14ac:dyDescent="0.25">
      <c r="A19" s="5" t="str">
        <f>"040404"</f>
        <v>040404</v>
      </c>
      <c r="B19" s="1" t="s">
        <v>26</v>
      </c>
      <c r="C19" s="1" t="s">
        <v>23</v>
      </c>
      <c r="D19" s="1">
        <v>4785</v>
      </c>
      <c r="E19" s="1">
        <v>3843</v>
      </c>
      <c r="F19" s="1">
        <v>3800</v>
      </c>
      <c r="G19" s="1">
        <v>43</v>
      </c>
      <c r="H19" s="1">
        <v>43</v>
      </c>
      <c r="I19" s="1">
        <v>32</v>
      </c>
      <c r="J19" s="1">
        <v>0</v>
      </c>
      <c r="K19" s="1">
        <v>11</v>
      </c>
      <c r="L19" s="1">
        <v>0</v>
      </c>
      <c r="M19" s="1">
        <v>118</v>
      </c>
      <c r="N19" s="1">
        <v>76</v>
      </c>
      <c r="O19" s="1">
        <v>31</v>
      </c>
      <c r="P19" s="1">
        <v>11</v>
      </c>
      <c r="Q19" s="1">
        <v>0</v>
      </c>
      <c r="R19" s="6">
        <v>0</v>
      </c>
    </row>
    <row r="20" spans="1:18" x14ac:dyDescent="0.25">
      <c r="A20" s="5" t="str">
        <f>"040405"</f>
        <v>040405</v>
      </c>
      <c r="B20" s="1" t="s">
        <v>27</v>
      </c>
      <c r="C20" s="1" t="s">
        <v>23</v>
      </c>
      <c r="D20" s="1">
        <v>4191</v>
      </c>
      <c r="E20" s="1">
        <v>3284</v>
      </c>
      <c r="F20" s="1">
        <v>3268</v>
      </c>
      <c r="G20" s="1">
        <v>16</v>
      </c>
      <c r="H20" s="1">
        <v>16</v>
      </c>
      <c r="I20" s="1">
        <v>14</v>
      </c>
      <c r="J20" s="1">
        <v>0</v>
      </c>
      <c r="K20" s="1">
        <v>2</v>
      </c>
      <c r="L20" s="1">
        <v>0</v>
      </c>
      <c r="M20" s="1">
        <v>32</v>
      </c>
      <c r="N20" s="1">
        <v>10</v>
      </c>
      <c r="O20" s="1">
        <v>20</v>
      </c>
      <c r="P20" s="1">
        <v>2</v>
      </c>
      <c r="Q20" s="1">
        <v>0</v>
      </c>
      <c r="R20" s="6">
        <v>0</v>
      </c>
    </row>
    <row r="21" spans="1:18" x14ac:dyDescent="0.25">
      <c r="A21" s="5" t="str">
        <f>"040406"</f>
        <v>040406</v>
      </c>
      <c r="B21" s="1" t="s">
        <v>28</v>
      </c>
      <c r="C21" s="1" t="s">
        <v>23</v>
      </c>
      <c r="D21" s="1">
        <v>5178</v>
      </c>
      <c r="E21" s="1">
        <v>4079</v>
      </c>
      <c r="F21" s="1">
        <v>4053</v>
      </c>
      <c r="G21" s="1">
        <v>26</v>
      </c>
      <c r="H21" s="1">
        <v>26</v>
      </c>
      <c r="I21" s="1">
        <v>25</v>
      </c>
      <c r="J21" s="1">
        <v>1</v>
      </c>
      <c r="K21" s="1">
        <v>0</v>
      </c>
      <c r="L21" s="1">
        <v>0</v>
      </c>
      <c r="M21" s="1">
        <v>34</v>
      </c>
      <c r="N21" s="1">
        <v>14</v>
      </c>
      <c r="O21" s="1">
        <v>20</v>
      </c>
      <c r="P21" s="1">
        <v>0</v>
      </c>
      <c r="Q21" s="1">
        <v>0</v>
      </c>
      <c r="R21" s="6">
        <v>0</v>
      </c>
    </row>
    <row r="22" spans="1:18" ht="15.75" thickBot="1" x14ac:dyDescent="0.3">
      <c r="A22" s="15" t="str">
        <f>"040407"</f>
        <v>040407</v>
      </c>
      <c r="B22" s="16" t="s">
        <v>29</v>
      </c>
      <c r="C22" s="16" t="s">
        <v>23</v>
      </c>
      <c r="D22" s="16">
        <v>6570</v>
      </c>
      <c r="E22" s="16">
        <v>5245</v>
      </c>
      <c r="F22" s="16">
        <v>5217</v>
      </c>
      <c r="G22" s="16">
        <v>28</v>
      </c>
      <c r="H22" s="16">
        <v>28</v>
      </c>
      <c r="I22" s="16">
        <v>19</v>
      </c>
      <c r="J22" s="16">
        <v>0</v>
      </c>
      <c r="K22" s="16">
        <v>9</v>
      </c>
      <c r="L22" s="16">
        <v>0</v>
      </c>
      <c r="M22" s="16">
        <v>41</v>
      </c>
      <c r="N22" s="16">
        <v>9</v>
      </c>
      <c r="O22" s="16">
        <v>23</v>
      </c>
      <c r="P22" s="16">
        <v>9</v>
      </c>
      <c r="Q22" s="16">
        <v>0</v>
      </c>
      <c r="R22" s="17">
        <v>0</v>
      </c>
    </row>
    <row r="23" spans="1:18" s="2" customFormat="1" ht="15.75" thickBot="1" x14ac:dyDescent="0.3">
      <c r="A23" s="12" t="s">
        <v>30</v>
      </c>
      <c r="B23" s="13"/>
      <c r="C23" s="13"/>
      <c r="D23" s="13">
        <v>43573</v>
      </c>
      <c r="E23" s="13">
        <v>34824</v>
      </c>
      <c r="F23" s="13">
        <v>34530</v>
      </c>
      <c r="G23" s="13">
        <v>294</v>
      </c>
      <c r="H23" s="13">
        <v>294</v>
      </c>
      <c r="I23" s="13">
        <v>229</v>
      </c>
      <c r="J23" s="13">
        <v>1</v>
      </c>
      <c r="K23" s="13">
        <v>64</v>
      </c>
      <c r="L23" s="13">
        <v>0</v>
      </c>
      <c r="M23" s="13">
        <v>406</v>
      </c>
      <c r="N23" s="13">
        <v>115</v>
      </c>
      <c r="O23" s="13">
        <v>227</v>
      </c>
      <c r="P23" s="13">
        <v>64</v>
      </c>
      <c r="Q23" s="13">
        <v>0</v>
      </c>
      <c r="R23" s="14">
        <v>0</v>
      </c>
    </row>
    <row r="24" spans="1:18" x14ac:dyDescent="0.25">
      <c r="A24" s="9" t="str">
        <f>"040501"</f>
        <v>040501</v>
      </c>
      <c r="B24" s="10" t="s">
        <v>31</v>
      </c>
      <c r="C24" s="10" t="s">
        <v>32</v>
      </c>
      <c r="D24" s="10">
        <v>11185</v>
      </c>
      <c r="E24" s="10">
        <v>9150</v>
      </c>
      <c r="F24" s="10">
        <v>9055</v>
      </c>
      <c r="G24" s="10">
        <v>95</v>
      </c>
      <c r="H24" s="10">
        <v>95</v>
      </c>
      <c r="I24" s="10">
        <v>56</v>
      </c>
      <c r="J24" s="10">
        <v>1</v>
      </c>
      <c r="K24" s="10">
        <v>38</v>
      </c>
      <c r="L24" s="10">
        <v>0</v>
      </c>
      <c r="M24" s="10">
        <v>156</v>
      </c>
      <c r="N24" s="10">
        <v>37</v>
      </c>
      <c r="O24" s="10">
        <v>81</v>
      </c>
      <c r="P24" s="10">
        <v>38</v>
      </c>
      <c r="Q24" s="10">
        <v>0</v>
      </c>
      <c r="R24" s="11">
        <v>0</v>
      </c>
    </row>
    <row r="25" spans="1:18" x14ac:dyDescent="0.25">
      <c r="A25" s="5" t="str">
        <f>"040502"</f>
        <v>040502</v>
      </c>
      <c r="B25" s="1" t="s">
        <v>33</v>
      </c>
      <c r="C25" s="1" t="s">
        <v>32</v>
      </c>
      <c r="D25" s="1">
        <v>3956</v>
      </c>
      <c r="E25" s="1">
        <v>3164</v>
      </c>
      <c r="F25" s="1">
        <v>3144</v>
      </c>
      <c r="G25" s="1">
        <v>20</v>
      </c>
      <c r="H25" s="1">
        <v>20</v>
      </c>
      <c r="I25" s="1">
        <v>20</v>
      </c>
      <c r="J25" s="1">
        <v>0</v>
      </c>
      <c r="K25" s="1">
        <v>0</v>
      </c>
      <c r="L25" s="1">
        <v>0</v>
      </c>
      <c r="M25" s="1">
        <v>32</v>
      </c>
      <c r="N25" s="1">
        <v>14</v>
      </c>
      <c r="O25" s="1">
        <v>18</v>
      </c>
      <c r="P25" s="1">
        <v>0</v>
      </c>
      <c r="Q25" s="1">
        <v>0</v>
      </c>
      <c r="R25" s="6">
        <v>0</v>
      </c>
    </row>
    <row r="26" spans="1:18" x14ac:dyDescent="0.25">
      <c r="A26" s="5" t="str">
        <f>"040503"</f>
        <v>040503</v>
      </c>
      <c r="B26" s="1" t="s">
        <v>34</v>
      </c>
      <c r="C26" s="1" t="s">
        <v>32</v>
      </c>
      <c r="D26" s="1">
        <v>8990</v>
      </c>
      <c r="E26" s="1">
        <v>7043</v>
      </c>
      <c r="F26" s="1">
        <v>6985</v>
      </c>
      <c r="G26" s="1">
        <v>58</v>
      </c>
      <c r="H26" s="1">
        <v>58</v>
      </c>
      <c r="I26" s="1">
        <v>58</v>
      </c>
      <c r="J26" s="1">
        <v>0</v>
      </c>
      <c r="K26" s="1">
        <v>0</v>
      </c>
      <c r="L26" s="1">
        <v>0</v>
      </c>
      <c r="M26" s="1">
        <v>71</v>
      </c>
      <c r="N26" s="1">
        <v>19</v>
      </c>
      <c r="O26" s="1">
        <v>52</v>
      </c>
      <c r="P26" s="1">
        <v>0</v>
      </c>
      <c r="Q26" s="1">
        <v>0</v>
      </c>
      <c r="R26" s="6">
        <v>0</v>
      </c>
    </row>
    <row r="27" spans="1:18" x14ac:dyDescent="0.25">
      <c r="A27" s="5" t="str">
        <f>"040504"</f>
        <v>040504</v>
      </c>
      <c r="B27" s="1" t="s">
        <v>35</v>
      </c>
      <c r="C27" s="1" t="s">
        <v>32</v>
      </c>
      <c r="D27" s="1">
        <v>11103</v>
      </c>
      <c r="E27" s="1">
        <v>8845</v>
      </c>
      <c r="F27" s="1">
        <v>8791</v>
      </c>
      <c r="G27" s="1">
        <v>54</v>
      </c>
      <c r="H27" s="1">
        <v>54</v>
      </c>
      <c r="I27" s="1">
        <v>37</v>
      </c>
      <c r="J27" s="1">
        <v>0</v>
      </c>
      <c r="K27" s="1">
        <v>17</v>
      </c>
      <c r="L27" s="1">
        <v>0</v>
      </c>
      <c r="M27" s="1">
        <v>78</v>
      </c>
      <c r="N27" s="1">
        <v>31</v>
      </c>
      <c r="O27" s="1">
        <v>30</v>
      </c>
      <c r="P27" s="1">
        <v>17</v>
      </c>
      <c r="Q27" s="1">
        <v>0</v>
      </c>
      <c r="R27" s="6">
        <v>0</v>
      </c>
    </row>
    <row r="28" spans="1:18" x14ac:dyDescent="0.25">
      <c r="A28" s="5" t="str">
        <f>"040505"</f>
        <v>040505</v>
      </c>
      <c r="B28" s="1" t="s">
        <v>36</v>
      </c>
      <c r="C28" s="1" t="s">
        <v>32</v>
      </c>
      <c r="D28" s="1">
        <v>4000</v>
      </c>
      <c r="E28" s="1">
        <v>3181</v>
      </c>
      <c r="F28" s="1">
        <v>3142</v>
      </c>
      <c r="G28" s="1">
        <v>39</v>
      </c>
      <c r="H28" s="1">
        <v>39</v>
      </c>
      <c r="I28" s="1">
        <v>32</v>
      </c>
      <c r="J28" s="1">
        <v>0</v>
      </c>
      <c r="K28" s="1">
        <v>7</v>
      </c>
      <c r="L28" s="1">
        <v>0</v>
      </c>
      <c r="M28" s="1">
        <v>35</v>
      </c>
      <c r="N28" s="1">
        <v>5</v>
      </c>
      <c r="O28" s="1">
        <v>23</v>
      </c>
      <c r="P28" s="1">
        <v>7</v>
      </c>
      <c r="Q28" s="1">
        <v>0</v>
      </c>
      <c r="R28" s="6">
        <v>0</v>
      </c>
    </row>
    <row r="29" spans="1:18" ht="15.75" thickBot="1" x14ac:dyDescent="0.3">
      <c r="A29" s="15" t="str">
        <f>"040506"</f>
        <v>040506</v>
      </c>
      <c r="B29" s="16" t="s">
        <v>37</v>
      </c>
      <c r="C29" s="16" t="s">
        <v>32</v>
      </c>
      <c r="D29" s="16">
        <v>4339</v>
      </c>
      <c r="E29" s="16">
        <v>3441</v>
      </c>
      <c r="F29" s="16">
        <v>3413</v>
      </c>
      <c r="G29" s="16">
        <v>28</v>
      </c>
      <c r="H29" s="16">
        <v>28</v>
      </c>
      <c r="I29" s="16">
        <v>26</v>
      </c>
      <c r="J29" s="16">
        <v>0</v>
      </c>
      <c r="K29" s="16">
        <v>2</v>
      </c>
      <c r="L29" s="16">
        <v>0</v>
      </c>
      <c r="M29" s="16">
        <v>34</v>
      </c>
      <c r="N29" s="16">
        <v>9</v>
      </c>
      <c r="O29" s="16">
        <v>23</v>
      </c>
      <c r="P29" s="16">
        <v>2</v>
      </c>
      <c r="Q29" s="16">
        <v>0</v>
      </c>
      <c r="R29" s="17">
        <v>0</v>
      </c>
    </row>
    <row r="30" spans="1:18" ht="15.75" thickBot="1" x14ac:dyDescent="0.3">
      <c r="A30" s="18" t="s">
        <v>38</v>
      </c>
      <c r="B30" s="19"/>
      <c r="C30" s="19"/>
      <c r="D30" s="19">
        <v>39398</v>
      </c>
      <c r="E30" s="19">
        <v>30783</v>
      </c>
      <c r="F30" s="19">
        <v>30598</v>
      </c>
      <c r="G30" s="19">
        <v>185</v>
      </c>
      <c r="H30" s="19">
        <v>184</v>
      </c>
      <c r="I30" s="19">
        <v>142</v>
      </c>
      <c r="J30" s="19">
        <v>1</v>
      </c>
      <c r="K30" s="19">
        <v>41</v>
      </c>
      <c r="L30" s="19">
        <v>1</v>
      </c>
      <c r="M30" s="19">
        <v>304</v>
      </c>
      <c r="N30" s="19">
        <v>88</v>
      </c>
      <c r="O30" s="19">
        <v>175</v>
      </c>
      <c r="P30" s="19">
        <v>41</v>
      </c>
      <c r="Q30" s="19">
        <v>0</v>
      </c>
      <c r="R30" s="20">
        <v>0</v>
      </c>
    </row>
    <row r="31" spans="1:18" x14ac:dyDescent="0.25">
      <c r="A31" s="9" t="str">
        <f>"040601"</f>
        <v>040601</v>
      </c>
      <c r="B31" s="10" t="s">
        <v>39</v>
      </c>
      <c r="C31" s="10" t="s">
        <v>40</v>
      </c>
      <c r="D31" s="10">
        <v>12912</v>
      </c>
      <c r="E31" s="10">
        <v>9939</v>
      </c>
      <c r="F31" s="10">
        <v>9882</v>
      </c>
      <c r="G31" s="10">
        <v>57</v>
      </c>
      <c r="H31" s="10">
        <v>57</v>
      </c>
      <c r="I31" s="10">
        <v>49</v>
      </c>
      <c r="J31" s="10">
        <v>1</v>
      </c>
      <c r="K31" s="10">
        <v>7</v>
      </c>
      <c r="L31" s="10">
        <v>0</v>
      </c>
      <c r="M31" s="10">
        <v>103</v>
      </c>
      <c r="N31" s="10">
        <v>32</v>
      </c>
      <c r="O31" s="10">
        <v>64</v>
      </c>
      <c r="P31" s="10">
        <v>7</v>
      </c>
      <c r="Q31" s="10">
        <v>0</v>
      </c>
      <c r="R31" s="11">
        <v>0</v>
      </c>
    </row>
    <row r="32" spans="1:18" x14ac:dyDescent="0.25">
      <c r="A32" s="5" t="str">
        <f>"040602"</f>
        <v>040602</v>
      </c>
      <c r="B32" s="1" t="s">
        <v>41</v>
      </c>
      <c r="C32" s="1" t="s">
        <v>40</v>
      </c>
      <c r="D32" s="1">
        <v>6332</v>
      </c>
      <c r="E32" s="1">
        <v>4995</v>
      </c>
      <c r="F32" s="1">
        <v>4961</v>
      </c>
      <c r="G32" s="1">
        <v>34</v>
      </c>
      <c r="H32" s="1">
        <v>33</v>
      </c>
      <c r="I32" s="1">
        <v>31</v>
      </c>
      <c r="J32" s="1">
        <v>0</v>
      </c>
      <c r="K32" s="1">
        <v>2</v>
      </c>
      <c r="L32" s="1">
        <v>1</v>
      </c>
      <c r="M32" s="1">
        <v>37</v>
      </c>
      <c r="N32" s="1">
        <v>9</v>
      </c>
      <c r="O32" s="1">
        <v>26</v>
      </c>
      <c r="P32" s="1">
        <v>2</v>
      </c>
      <c r="Q32" s="1">
        <v>0</v>
      </c>
      <c r="R32" s="6">
        <v>0</v>
      </c>
    </row>
    <row r="33" spans="1:18" x14ac:dyDescent="0.25">
      <c r="A33" s="5" t="str">
        <f>"040603"</f>
        <v>040603</v>
      </c>
      <c r="B33" s="1" t="s">
        <v>42</v>
      </c>
      <c r="C33" s="1" t="s">
        <v>40</v>
      </c>
      <c r="D33" s="1">
        <v>7438</v>
      </c>
      <c r="E33" s="1">
        <v>5886</v>
      </c>
      <c r="F33" s="1">
        <v>5840</v>
      </c>
      <c r="G33" s="1">
        <v>46</v>
      </c>
      <c r="H33" s="1">
        <v>46</v>
      </c>
      <c r="I33" s="1">
        <v>25</v>
      </c>
      <c r="J33" s="1">
        <v>0</v>
      </c>
      <c r="K33" s="1">
        <v>21</v>
      </c>
      <c r="L33" s="1">
        <v>0</v>
      </c>
      <c r="M33" s="1">
        <v>66</v>
      </c>
      <c r="N33" s="1">
        <v>13</v>
      </c>
      <c r="O33" s="1">
        <v>32</v>
      </c>
      <c r="P33" s="1">
        <v>21</v>
      </c>
      <c r="Q33" s="1">
        <v>0</v>
      </c>
      <c r="R33" s="6">
        <v>0</v>
      </c>
    </row>
    <row r="34" spans="1:18" x14ac:dyDescent="0.25">
      <c r="A34" s="5" t="str">
        <f>"040604"</f>
        <v>040604</v>
      </c>
      <c r="B34" s="1" t="s">
        <v>43</v>
      </c>
      <c r="C34" s="1" t="s">
        <v>40</v>
      </c>
      <c r="D34" s="1">
        <v>4507</v>
      </c>
      <c r="E34" s="1">
        <v>3584</v>
      </c>
      <c r="F34" s="1">
        <v>3564</v>
      </c>
      <c r="G34" s="1">
        <v>20</v>
      </c>
      <c r="H34" s="1">
        <v>20</v>
      </c>
      <c r="I34" s="1">
        <v>13</v>
      </c>
      <c r="J34" s="1">
        <v>0</v>
      </c>
      <c r="K34" s="1">
        <v>7</v>
      </c>
      <c r="L34" s="1">
        <v>0</v>
      </c>
      <c r="M34" s="1">
        <v>40</v>
      </c>
      <c r="N34" s="1">
        <v>11</v>
      </c>
      <c r="O34" s="1">
        <v>22</v>
      </c>
      <c r="P34" s="1">
        <v>7</v>
      </c>
      <c r="Q34" s="1">
        <v>0</v>
      </c>
      <c r="R34" s="6">
        <v>0</v>
      </c>
    </row>
    <row r="35" spans="1:18" x14ac:dyDescent="0.25">
      <c r="A35" s="5" t="str">
        <f>"040605"</f>
        <v>040605</v>
      </c>
      <c r="B35" s="1" t="s">
        <v>44</v>
      </c>
      <c r="C35" s="1" t="s">
        <v>40</v>
      </c>
      <c r="D35" s="1">
        <v>4060</v>
      </c>
      <c r="E35" s="1">
        <v>3139</v>
      </c>
      <c r="F35" s="1">
        <v>3127</v>
      </c>
      <c r="G35" s="1">
        <v>12</v>
      </c>
      <c r="H35" s="1">
        <v>12</v>
      </c>
      <c r="I35" s="1">
        <v>9</v>
      </c>
      <c r="J35" s="1">
        <v>0</v>
      </c>
      <c r="K35" s="1">
        <v>3</v>
      </c>
      <c r="L35" s="1">
        <v>0</v>
      </c>
      <c r="M35" s="1">
        <v>35</v>
      </c>
      <c r="N35" s="1">
        <v>11</v>
      </c>
      <c r="O35" s="1">
        <v>21</v>
      </c>
      <c r="P35" s="1">
        <v>3</v>
      </c>
      <c r="Q35" s="1">
        <v>0</v>
      </c>
      <c r="R35" s="6">
        <v>0</v>
      </c>
    </row>
    <row r="36" spans="1:18" ht="15.75" thickBot="1" x14ac:dyDescent="0.3">
      <c r="A36" s="15" t="str">
        <f>"040606"</f>
        <v>040606</v>
      </c>
      <c r="B36" s="16" t="s">
        <v>45</v>
      </c>
      <c r="C36" s="16" t="s">
        <v>40</v>
      </c>
      <c r="D36" s="16">
        <v>4149</v>
      </c>
      <c r="E36" s="16">
        <v>3240</v>
      </c>
      <c r="F36" s="16">
        <v>3224</v>
      </c>
      <c r="G36" s="16">
        <v>16</v>
      </c>
      <c r="H36" s="16">
        <v>16</v>
      </c>
      <c r="I36" s="16">
        <v>15</v>
      </c>
      <c r="J36" s="16">
        <v>0</v>
      </c>
      <c r="K36" s="16">
        <v>1</v>
      </c>
      <c r="L36" s="16">
        <v>0</v>
      </c>
      <c r="M36" s="16">
        <v>23</v>
      </c>
      <c r="N36" s="16">
        <v>12</v>
      </c>
      <c r="O36" s="16">
        <v>10</v>
      </c>
      <c r="P36" s="16">
        <v>1</v>
      </c>
      <c r="Q36" s="16">
        <v>0</v>
      </c>
      <c r="R36" s="17">
        <v>0</v>
      </c>
    </row>
    <row r="37" spans="1:18" s="2" customFormat="1" ht="15.75" thickBot="1" x14ac:dyDescent="0.3">
      <c r="A37" s="12" t="s">
        <v>46</v>
      </c>
      <c r="B37" s="13"/>
      <c r="C37" s="13"/>
      <c r="D37" s="13">
        <v>107442</v>
      </c>
      <c r="E37" s="13">
        <v>83259</v>
      </c>
      <c r="F37" s="13">
        <v>82491</v>
      </c>
      <c r="G37" s="13">
        <v>768</v>
      </c>
      <c r="H37" s="13">
        <v>767</v>
      </c>
      <c r="I37" s="13">
        <v>664</v>
      </c>
      <c r="J37" s="13">
        <v>12</v>
      </c>
      <c r="K37" s="13">
        <v>91</v>
      </c>
      <c r="L37" s="13">
        <v>1</v>
      </c>
      <c r="M37" s="13">
        <v>735</v>
      </c>
      <c r="N37" s="13">
        <v>246</v>
      </c>
      <c r="O37" s="13">
        <v>398</v>
      </c>
      <c r="P37" s="13">
        <v>91</v>
      </c>
      <c r="Q37" s="13">
        <v>0</v>
      </c>
      <c r="R37" s="14">
        <v>0</v>
      </c>
    </row>
    <row r="38" spans="1:18" x14ac:dyDescent="0.25">
      <c r="A38" s="9" t="str">
        <f>"041501"</f>
        <v>041501</v>
      </c>
      <c r="B38" s="10" t="s">
        <v>47</v>
      </c>
      <c r="C38" s="10" t="s">
        <v>48</v>
      </c>
      <c r="D38" s="10">
        <v>12931</v>
      </c>
      <c r="E38" s="10">
        <v>10506</v>
      </c>
      <c r="F38" s="10">
        <v>10449</v>
      </c>
      <c r="G38" s="10">
        <v>57</v>
      </c>
      <c r="H38" s="10">
        <v>57</v>
      </c>
      <c r="I38" s="10">
        <v>39</v>
      </c>
      <c r="J38" s="10">
        <v>0</v>
      </c>
      <c r="K38" s="10">
        <v>18</v>
      </c>
      <c r="L38" s="10">
        <v>0</v>
      </c>
      <c r="M38" s="10">
        <v>107</v>
      </c>
      <c r="N38" s="10">
        <v>26</v>
      </c>
      <c r="O38" s="10">
        <v>63</v>
      </c>
      <c r="P38" s="10">
        <v>18</v>
      </c>
      <c r="Q38" s="10">
        <v>0</v>
      </c>
      <c r="R38" s="11">
        <v>0</v>
      </c>
    </row>
    <row r="39" spans="1:18" x14ac:dyDescent="0.25">
      <c r="A39" s="5" t="str">
        <f>"041502"</f>
        <v>041502</v>
      </c>
      <c r="B39" s="1" t="s">
        <v>49</v>
      </c>
      <c r="C39" s="1" t="s">
        <v>48</v>
      </c>
      <c r="D39" s="1">
        <v>9458</v>
      </c>
      <c r="E39" s="1">
        <v>7518</v>
      </c>
      <c r="F39" s="1">
        <v>7448</v>
      </c>
      <c r="G39" s="1">
        <v>70</v>
      </c>
      <c r="H39" s="1">
        <v>70</v>
      </c>
      <c r="I39" s="1">
        <v>65</v>
      </c>
      <c r="J39" s="1">
        <v>0</v>
      </c>
      <c r="K39" s="1">
        <v>5</v>
      </c>
      <c r="L39" s="1">
        <v>0</v>
      </c>
      <c r="M39" s="1">
        <v>63</v>
      </c>
      <c r="N39" s="1">
        <v>24</v>
      </c>
      <c r="O39" s="1">
        <v>34</v>
      </c>
      <c r="P39" s="1">
        <v>5</v>
      </c>
      <c r="Q39" s="1">
        <v>0</v>
      </c>
      <c r="R39" s="6">
        <v>0</v>
      </c>
    </row>
    <row r="40" spans="1:18" x14ac:dyDescent="0.25">
      <c r="A40" s="5" t="str">
        <f>"041503"</f>
        <v>041503</v>
      </c>
      <c r="B40" s="1" t="s">
        <v>50</v>
      </c>
      <c r="C40" s="1" t="s">
        <v>48</v>
      </c>
      <c r="D40" s="1">
        <v>9054</v>
      </c>
      <c r="E40" s="1">
        <v>6990</v>
      </c>
      <c r="F40" s="1">
        <v>6866</v>
      </c>
      <c r="G40" s="1">
        <v>124</v>
      </c>
      <c r="H40" s="1">
        <v>124</v>
      </c>
      <c r="I40" s="1">
        <v>100</v>
      </c>
      <c r="J40" s="1">
        <v>2</v>
      </c>
      <c r="K40" s="1">
        <v>22</v>
      </c>
      <c r="L40" s="1">
        <v>0</v>
      </c>
      <c r="M40" s="1">
        <v>90</v>
      </c>
      <c r="N40" s="1">
        <v>24</v>
      </c>
      <c r="O40" s="1">
        <v>44</v>
      </c>
      <c r="P40" s="1">
        <v>22</v>
      </c>
      <c r="Q40" s="1">
        <v>0</v>
      </c>
      <c r="R40" s="6">
        <v>0</v>
      </c>
    </row>
    <row r="41" spans="1:18" x14ac:dyDescent="0.25">
      <c r="A41" s="5" t="str">
        <f>"041504"</f>
        <v>041504</v>
      </c>
      <c r="B41" s="1" t="s">
        <v>51</v>
      </c>
      <c r="C41" s="1" t="s">
        <v>48</v>
      </c>
      <c r="D41" s="1">
        <v>19843</v>
      </c>
      <c r="E41" s="1">
        <v>15463</v>
      </c>
      <c r="F41" s="1">
        <v>15369</v>
      </c>
      <c r="G41" s="1">
        <v>94</v>
      </c>
      <c r="H41" s="1">
        <v>94</v>
      </c>
      <c r="I41" s="1">
        <v>89</v>
      </c>
      <c r="J41" s="1">
        <v>1</v>
      </c>
      <c r="K41" s="1">
        <v>4</v>
      </c>
      <c r="L41" s="1">
        <v>0</v>
      </c>
      <c r="M41" s="1">
        <v>129</v>
      </c>
      <c r="N41" s="1">
        <v>40</v>
      </c>
      <c r="O41" s="1">
        <v>85</v>
      </c>
      <c r="P41" s="1">
        <v>4</v>
      </c>
      <c r="Q41" s="1">
        <v>0</v>
      </c>
      <c r="R41" s="6">
        <v>0</v>
      </c>
    </row>
    <row r="42" spans="1:18" x14ac:dyDescent="0.25">
      <c r="A42" s="5" t="str">
        <f>"041505"</f>
        <v>041505</v>
      </c>
      <c r="B42" s="1" t="s">
        <v>52</v>
      </c>
      <c r="C42" s="1" t="s">
        <v>48</v>
      </c>
      <c r="D42" s="1">
        <v>7551</v>
      </c>
      <c r="E42" s="1">
        <v>5731</v>
      </c>
      <c r="F42" s="1">
        <v>5684</v>
      </c>
      <c r="G42" s="1">
        <v>47</v>
      </c>
      <c r="H42" s="1">
        <v>47</v>
      </c>
      <c r="I42" s="1">
        <v>44</v>
      </c>
      <c r="J42" s="1">
        <v>2</v>
      </c>
      <c r="K42" s="1">
        <v>1</v>
      </c>
      <c r="L42" s="1">
        <v>0</v>
      </c>
      <c r="M42" s="1">
        <v>54</v>
      </c>
      <c r="N42" s="1">
        <v>30</v>
      </c>
      <c r="O42" s="1">
        <v>23</v>
      </c>
      <c r="P42" s="1">
        <v>1</v>
      </c>
      <c r="Q42" s="1">
        <v>0</v>
      </c>
      <c r="R42" s="6">
        <v>0</v>
      </c>
    </row>
    <row r="43" spans="1:18" x14ac:dyDescent="0.25">
      <c r="A43" s="5" t="str">
        <f>"041506"</f>
        <v>041506</v>
      </c>
      <c r="B43" s="1" t="s">
        <v>53</v>
      </c>
      <c r="C43" s="1" t="s">
        <v>48</v>
      </c>
      <c r="D43" s="1">
        <v>10372</v>
      </c>
      <c r="E43" s="1">
        <v>8010</v>
      </c>
      <c r="F43" s="1">
        <v>7918</v>
      </c>
      <c r="G43" s="1">
        <v>92</v>
      </c>
      <c r="H43" s="1">
        <v>92</v>
      </c>
      <c r="I43" s="1">
        <v>83</v>
      </c>
      <c r="J43" s="1">
        <v>0</v>
      </c>
      <c r="K43" s="1">
        <v>9</v>
      </c>
      <c r="L43" s="1">
        <v>0</v>
      </c>
      <c r="M43" s="1">
        <v>57</v>
      </c>
      <c r="N43" s="1">
        <v>13</v>
      </c>
      <c r="O43" s="1">
        <v>35</v>
      </c>
      <c r="P43" s="1">
        <v>9</v>
      </c>
      <c r="Q43" s="1">
        <v>0</v>
      </c>
      <c r="R43" s="6">
        <v>0</v>
      </c>
    </row>
    <row r="44" spans="1:18" x14ac:dyDescent="0.25">
      <c r="A44" s="5" t="str">
        <f>"041507"</f>
        <v>041507</v>
      </c>
      <c r="B44" s="1" t="s">
        <v>54</v>
      </c>
      <c r="C44" s="1" t="s">
        <v>48</v>
      </c>
      <c r="D44" s="1">
        <v>18504</v>
      </c>
      <c r="E44" s="1">
        <v>13875</v>
      </c>
      <c r="F44" s="1">
        <v>13706</v>
      </c>
      <c r="G44" s="1">
        <v>169</v>
      </c>
      <c r="H44" s="1">
        <v>169</v>
      </c>
      <c r="I44" s="1">
        <v>143</v>
      </c>
      <c r="J44" s="1">
        <v>5</v>
      </c>
      <c r="K44" s="1">
        <v>21</v>
      </c>
      <c r="L44" s="1">
        <v>0</v>
      </c>
      <c r="M44" s="1">
        <v>111</v>
      </c>
      <c r="N44" s="1">
        <v>44</v>
      </c>
      <c r="O44" s="1">
        <v>46</v>
      </c>
      <c r="P44" s="1">
        <v>21</v>
      </c>
      <c r="Q44" s="1">
        <v>0</v>
      </c>
      <c r="R44" s="6">
        <v>0</v>
      </c>
    </row>
    <row r="45" spans="1:18" x14ac:dyDescent="0.25">
      <c r="A45" s="5" t="str">
        <f>"041508"</f>
        <v>041508</v>
      </c>
      <c r="B45" s="1" t="s">
        <v>55</v>
      </c>
      <c r="C45" s="1" t="s">
        <v>48</v>
      </c>
      <c r="D45" s="1">
        <v>5159</v>
      </c>
      <c r="E45" s="1">
        <v>3961</v>
      </c>
      <c r="F45" s="1">
        <v>3922</v>
      </c>
      <c r="G45" s="1">
        <v>39</v>
      </c>
      <c r="H45" s="1">
        <v>38</v>
      </c>
      <c r="I45" s="1">
        <v>30</v>
      </c>
      <c r="J45" s="1">
        <v>2</v>
      </c>
      <c r="K45" s="1">
        <v>6</v>
      </c>
      <c r="L45" s="1">
        <v>1</v>
      </c>
      <c r="M45" s="1">
        <v>36</v>
      </c>
      <c r="N45" s="1">
        <v>6</v>
      </c>
      <c r="O45" s="1">
        <v>24</v>
      </c>
      <c r="P45" s="1">
        <v>6</v>
      </c>
      <c r="Q45" s="1">
        <v>0</v>
      </c>
      <c r="R45" s="6">
        <v>0</v>
      </c>
    </row>
    <row r="46" spans="1:18" ht="15.75" thickBot="1" x14ac:dyDescent="0.3">
      <c r="A46" s="15" t="str">
        <f>"041509"</f>
        <v>041509</v>
      </c>
      <c r="B46" s="16" t="s">
        <v>56</v>
      </c>
      <c r="C46" s="16" t="s">
        <v>48</v>
      </c>
      <c r="D46" s="16">
        <v>14570</v>
      </c>
      <c r="E46" s="16">
        <v>11205</v>
      </c>
      <c r="F46" s="16">
        <v>11129</v>
      </c>
      <c r="G46" s="16">
        <v>76</v>
      </c>
      <c r="H46" s="16">
        <v>76</v>
      </c>
      <c r="I46" s="16">
        <v>71</v>
      </c>
      <c r="J46" s="16">
        <v>0</v>
      </c>
      <c r="K46" s="16">
        <v>5</v>
      </c>
      <c r="L46" s="16">
        <v>0</v>
      </c>
      <c r="M46" s="16">
        <v>88</v>
      </c>
      <c r="N46" s="16">
        <v>39</v>
      </c>
      <c r="O46" s="16">
        <v>44</v>
      </c>
      <c r="P46" s="16">
        <v>5</v>
      </c>
      <c r="Q46" s="16">
        <v>0</v>
      </c>
      <c r="R46" s="17">
        <v>0</v>
      </c>
    </row>
    <row r="47" spans="1:18" s="2" customFormat="1" ht="15.75" thickBot="1" x14ac:dyDescent="0.3">
      <c r="A47" s="12" t="s">
        <v>57</v>
      </c>
      <c r="B47" s="13"/>
      <c r="C47" s="13"/>
      <c r="D47" s="13">
        <v>32257</v>
      </c>
      <c r="E47" s="13">
        <v>25989</v>
      </c>
      <c r="F47" s="13">
        <v>25858</v>
      </c>
      <c r="G47" s="13">
        <v>131</v>
      </c>
      <c r="H47" s="13">
        <v>131</v>
      </c>
      <c r="I47" s="13">
        <v>88</v>
      </c>
      <c r="J47" s="13">
        <v>2</v>
      </c>
      <c r="K47" s="13">
        <v>41</v>
      </c>
      <c r="L47" s="13">
        <v>0</v>
      </c>
      <c r="M47" s="13">
        <v>308</v>
      </c>
      <c r="N47" s="13">
        <v>101</v>
      </c>
      <c r="O47" s="13">
        <v>166</v>
      </c>
      <c r="P47" s="13">
        <v>41</v>
      </c>
      <c r="Q47" s="13">
        <v>0</v>
      </c>
      <c r="R47" s="14">
        <v>0</v>
      </c>
    </row>
    <row r="48" spans="1:18" x14ac:dyDescent="0.25">
      <c r="A48" s="9" t="str">
        <f>"041701"</f>
        <v>041701</v>
      </c>
      <c r="B48" s="10" t="s">
        <v>58</v>
      </c>
      <c r="C48" s="10" t="s">
        <v>59</v>
      </c>
      <c r="D48" s="10">
        <v>12052</v>
      </c>
      <c r="E48" s="10">
        <v>9964</v>
      </c>
      <c r="F48" s="10">
        <v>9877</v>
      </c>
      <c r="G48" s="10">
        <v>87</v>
      </c>
      <c r="H48" s="10">
        <v>87</v>
      </c>
      <c r="I48" s="10">
        <v>53</v>
      </c>
      <c r="J48" s="10">
        <v>2</v>
      </c>
      <c r="K48" s="10">
        <v>32</v>
      </c>
      <c r="L48" s="10">
        <v>0</v>
      </c>
      <c r="M48" s="10">
        <v>152</v>
      </c>
      <c r="N48" s="10">
        <v>53</v>
      </c>
      <c r="O48" s="10">
        <v>67</v>
      </c>
      <c r="P48" s="10">
        <v>32</v>
      </c>
      <c r="Q48" s="10">
        <v>0</v>
      </c>
      <c r="R48" s="11">
        <v>0</v>
      </c>
    </row>
    <row r="49" spans="1:18" x14ac:dyDescent="0.25">
      <c r="A49" s="5" t="str">
        <f>"041702"</f>
        <v>041702</v>
      </c>
      <c r="B49" s="1" t="s">
        <v>60</v>
      </c>
      <c r="C49" s="1" t="s">
        <v>59</v>
      </c>
      <c r="D49" s="1">
        <v>3152</v>
      </c>
      <c r="E49" s="1">
        <v>2481</v>
      </c>
      <c r="F49" s="1">
        <v>2477</v>
      </c>
      <c r="G49" s="1">
        <v>4</v>
      </c>
      <c r="H49" s="1">
        <v>4</v>
      </c>
      <c r="I49" s="1">
        <v>3</v>
      </c>
      <c r="J49" s="1">
        <v>0</v>
      </c>
      <c r="K49" s="1">
        <v>1</v>
      </c>
      <c r="L49" s="1">
        <v>0</v>
      </c>
      <c r="M49" s="1">
        <v>32</v>
      </c>
      <c r="N49" s="1">
        <v>7</v>
      </c>
      <c r="O49" s="1">
        <v>24</v>
      </c>
      <c r="P49" s="1">
        <v>1</v>
      </c>
      <c r="Q49" s="1">
        <v>0</v>
      </c>
      <c r="R49" s="6">
        <v>0</v>
      </c>
    </row>
    <row r="50" spans="1:18" x14ac:dyDescent="0.25">
      <c r="A50" s="5" t="str">
        <f>"041703"</f>
        <v>041703</v>
      </c>
      <c r="B50" s="1" t="s">
        <v>61</v>
      </c>
      <c r="C50" s="1" t="s">
        <v>59</v>
      </c>
      <c r="D50" s="1">
        <v>4002</v>
      </c>
      <c r="E50" s="1">
        <v>3211</v>
      </c>
      <c r="F50" s="1">
        <v>3201</v>
      </c>
      <c r="G50" s="1">
        <v>10</v>
      </c>
      <c r="H50" s="1">
        <v>10</v>
      </c>
      <c r="I50" s="1">
        <v>9</v>
      </c>
      <c r="J50" s="1">
        <v>0</v>
      </c>
      <c r="K50" s="1">
        <v>1</v>
      </c>
      <c r="L50" s="1">
        <v>0</v>
      </c>
      <c r="M50" s="1">
        <v>22</v>
      </c>
      <c r="N50" s="1">
        <v>8</v>
      </c>
      <c r="O50" s="1">
        <v>13</v>
      </c>
      <c r="P50" s="1">
        <v>1</v>
      </c>
      <c r="Q50" s="1">
        <v>0</v>
      </c>
      <c r="R50" s="6">
        <v>0</v>
      </c>
    </row>
    <row r="51" spans="1:18" x14ac:dyDescent="0.25">
      <c r="A51" s="5" t="str">
        <f>"041704"</f>
        <v>041704</v>
      </c>
      <c r="B51" s="1" t="s">
        <v>62</v>
      </c>
      <c r="C51" s="1" t="s">
        <v>59</v>
      </c>
      <c r="D51" s="1">
        <v>4589</v>
      </c>
      <c r="E51" s="1">
        <v>3651</v>
      </c>
      <c r="F51" s="1">
        <v>3625</v>
      </c>
      <c r="G51" s="1">
        <v>26</v>
      </c>
      <c r="H51" s="1">
        <v>26</v>
      </c>
      <c r="I51" s="1">
        <v>19</v>
      </c>
      <c r="J51" s="1">
        <v>0</v>
      </c>
      <c r="K51" s="1">
        <v>7</v>
      </c>
      <c r="L51" s="1">
        <v>0</v>
      </c>
      <c r="M51" s="1">
        <v>46</v>
      </c>
      <c r="N51" s="1">
        <v>12</v>
      </c>
      <c r="O51" s="1">
        <v>27</v>
      </c>
      <c r="P51" s="1">
        <v>7</v>
      </c>
      <c r="Q51" s="1">
        <v>0</v>
      </c>
      <c r="R51" s="6">
        <v>0</v>
      </c>
    </row>
    <row r="52" spans="1:18" x14ac:dyDescent="0.25">
      <c r="A52" s="5" t="str">
        <f>"041705"</f>
        <v>041705</v>
      </c>
      <c r="B52" s="1" t="s">
        <v>63</v>
      </c>
      <c r="C52" s="1" t="s">
        <v>59</v>
      </c>
      <c r="D52" s="1">
        <v>8462</v>
      </c>
      <c r="E52" s="1">
        <v>6682</v>
      </c>
      <c r="F52" s="1">
        <v>6678</v>
      </c>
      <c r="G52" s="1">
        <v>4</v>
      </c>
      <c r="H52" s="1">
        <v>4</v>
      </c>
      <c r="I52" s="1">
        <v>4</v>
      </c>
      <c r="J52" s="1">
        <v>0</v>
      </c>
      <c r="K52" s="1">
        <v>0</v>
      </c>
      <c r="L52" s="1">
        <v>0</v>
      </c>
      <c r="M52" s="1">
        <v>56</v>
      </c>
      <c r="N52" s="1">
        <v>21</v>
      </c>
      <c r="O52" s="1">
        <v>35</v>
      </c>
      <c r="P52" s="1">
        <v>0</v>
      </c>
      <c r="Q52" s="1">
        <v>0</v>
      </c>
      <c r="R52" s="6">
        <v>0</v>
      </c>
    </row>
    <row r="53" spans="1:18" s="2" customFormat="1" ht="15.75" thickBot="1" x14ac:dyDescent="0.3">
      <c r="A53" s="21" t="s">
        <v>64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</row>
    <row r="54" spans="1:18" ht="15.75" thickBot="1" x14ac:dyDescent="0.3">
      <c r="A54" s="18" t="str">
        <f>"046201"</f>
        <v>046201</v>
      </c>
      <c r="B54" s="19" t="s">
        <v>65</v>
      </c>
      <c r="C54" s="19" t="s">
        <v>66</v>
      </c>
      <c r="D54" s="19">
        <v>78571</v>
      </c>
      <c r="E54" s="19">
        <v>65020</v>
      </c>
      <c r="F54" s="19">
        <v>64494</v>
      </c>
      <c r="G54" s="19">
        <v>526</v>
      </c>
      <c r="H54" s="19">
        <v>523</v>
      </c>
      <c r="I54" s="19">
        <v>203</v>
      </c>
      <c r="J54" s="19">
        <v>5</v>
      </c>
      <c r="K54" s="19">
        <v>315</v>
      </c>
      <c r="L54" s="19">
        <v>3</v>
      </c>
      <c r="M54" s="19">
        <v>1107</v>
      </c>
      <c r="N54" s="19">
        <v>302</v>
      </c>
      <c r="O54" s="19">
        <v>490</v>
      </c>
      <c r="P54" s="19">
        <v>315</v>
      </c>
      <c r="Q54" s="19">
        <v>0</v>
      </c>
      <c r="R54" s="20">
        <v>0</v>
      </c>
    </row>
    <row r="55" spans="1:18" ht="15.75" thickBot="1" x14ac:dyDescent="0.3">
      <c r="A55" s="24" t="s">
        <v>64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/>
    </row>
    <row r="56" spans="1:18" s="2" customFormat="1" ht="15.75" thickBot="1" x14ac:dyDescent="0.3">
      <c r="A56" s="12" t="str">
        <f>"046301"</f>
        <v>046301</v>
      </c>
      <c r="B56" s="13" t="s">
        <v>67</v>
      </c>
      <c r="C56" s="13" t="s">
        <v>11</v>
      </c>
      <c r="D56" s="13">
        <v>174534</v>
      </c>
      <c r="E56" s="13">
        <v>143923</v>
      </c>
      <c r="F56" s="13">
        <v>143005</v>
      </c>
      <c r="G56" s="13">
        <v>918</v>
      </c>
      <c r="H56" s="13">
        <v>915</v>
      </c>
      <c r="I56" s="13">
        <v>702</v>
      </c>
      <c r="J56" s="13">
        <v>17</v>
      </c>
      <c r="K56" s="13">
        <v>196</v>
      </c>
      <c r="L56" s="13">
        <v>3</v>
      </c>
      <c r="M56" s="13">
        <v>2100</v>
      </c>
      <c r="N56" s="13">
        <v>481</v>
      </c>
      <c r="O56" s="13">
        <v>1423</v>
      </c>
      <c r="P56" s="13">
        <v>196</v>
      </c>
      <c r="Q56" s="13">
        <v>0</v>
      </c>
      <c r="R56" s="14">
        <v>0</v>
      </c>
    </row>
    <row r="57" spans="1:18" ht="15.75" thickBot="1" x14ac:dyDescent="0.3">
      <c r="A57" s="27" t="s">
        <v>68</v>
      </c>
      <c r="B57" s="28"/>
      <c r="C57" s="28"/>
      <c r="D57" s="28">
        <v>599593</v>
      </c>
      <c r="E57" s="28">
        <v>482326</v>
      </c>
      <c r="F57" s="28">
        <v>478792</v>
      </c>
      <c r="G57" s="28">
        <v>3534</v>
      </c>
      <c r="H57" s="28">
        <v>3525</v>
      </c>
      <c r="I57" s="28">
        <v>2510</v>
      </c>
      <c r="J57" s="28">
        <v>44</v>
      </c>
      <c r="K57" s="28">
        <v>971</v>
      </c>
      <c r="L57" s="28">
        <v>9</v>
      </c>
      <c r="M57" s="28">
        <v>6287</v>
      </c>
      <c r="N57" s="28">
        <v>1768</v>
      </c>
      <c r="O57" s="28">
        <v>3548</v>
      </c>
      <c r="P57" s="28">
        <v>971</v>
      </c>
      <c r="Q57" s="28">
        <v>0</v>
      </c>
      <c r="R57" s="29">
        <v>0</v>
      </c>
    </row>
  </sheetData>
  <pageMargins left="0.70866141732283472" right="0.70866141732283472" top="0.74803149606299213" bottom="0.74803149606299213" header="0.31496062992125984" footer="0.31496062992125984"/>
  <pageSetup paperSize="8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Głuszek</dc:creator>
  <cp:lastModifiedBy>Krzysztof Głuszek</cp:lastModifiedBy>
  <cp:lastPrinted>2022-07-22T07:36:18Z</cp:lastPrinted>
  <dcterms:created xsi:type="dcterms:W3CDTF">2022-07-22T06:58:09Z</dcterms:created>
  <dcterms:modified xsi:type="dcterms:W3CDTF">2022-07-22T09:49:13Z</dcterms:modified>
</cp:coreProperties>
</file>